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M35" i="1"/>
  <c r="L35" i="1"/>
  <c r="K35" i="1"/>
  <c r="G35" i="1"/>
  <c r="Q34" i="1"/>
  <c r="R34" i="1" s="1"/>
  <c r="T34" i="1" s="1"/>
  <c r="P34" i="1"/>
  <c r="O34" i="1"/>
  <c r="D33" i="1"/>
  <c r="Q33" i="1" s="1"/>
  <c r="H32" i="1"/>
  <c r="F32" i="1"/>
  <c r="E32" i="1"/>
  <c r="E33" i="1" s="1"/>
  <c r="D32" i="1"/>
  <c r="Q32" i="1" s="1"/>
  <c r="Q31" i="1"/>
  <c r="R31" i="1" s="1"/>
  <c r="T31" i="1" s="1"/>
  <c r="P31" i="1"/>
  <c r="O31" i="1"/>
  <c r="R30" i="1"/>
  <c r="T30" i="1" s="1"/>
  <c r="Q30" i="1"/>
  <c r="P30" i="1"/>
  <c r="O30" i="1"/>
  <c r="Q29" i="1"/>
  <c r="R29" i="1" s="1"/>
  <c r="T29" i="1" s="1"/>
  <c r="P29" i="1"/>
  <c r="O29" i="1"/>
  <c r="T28" i="1"/>
  <c r="P28" i="1"/>
  <c r="O28" i="1"/>
  <c r="Q27" i="1"/>
  <c r="R27" i="1" s="1"/>
  <c r="P27" i="1"/>
  <c r="P32" i="1" s="1"/>
  <c r="O27" i="1"/>
  <c r="I26" i="1"/>
  <c r="H26" i="1"/>
  <c r="F26" i="1"/>
  <c r="E26" i="1"/>
  <c r="O26" i="1" s="1"/>
  <c r="D26" i="1"/>
  <c r="Q26" i="1" s="1"/>
  <c r="Q25" i="1"/>
  <c r="P25" i="1"/>
  <c r="R25" i="1" s="1"/>
  <c r="T25" i="1" s="1"/>
  <c r="O25" i="1"/>
  <c r="T24" i="1"/>
  <c r="R24" i="1"/>
  <c r="Q24" i="1"/>
  <c r="P24" i="1"/>
  <c r="O24" i="1"/>
  <c r="Q23" i="1"/>
  <c r="R23" i="1" s="1"/>
  <c r="T23" i="1" s="1"/>
  <c r="P23" i="1"/>
  <c r="O23" i="1"/>
  <c r="Q22" i="1"/>
  <c r="R22" i="1" s="1"/>
  <c r="P22" i="1"/>
  <c r="P26" i="1" s="1"/>
  <c r="O22" i="1"/>
  <c r="R21" i="1"/>
  <c r="T21" i="1" s="1"/>
  <c r="Q21" i="1"/>
  <c r="P21" i="1"/>
  <c r="O21" i="1"/>
  <c r="Q20" i="1"/>
  <c r="R20" i="1" s="1"/>
  <c r="T20" i="1" s="1"/>
  <c r="P20" i="1"/>
  <c r="O20" i="1"/>
  <c r="Q19" i="1"/>
  <c r="R19" i="1" s="1"/>
  <c r="T19" i="1" s="1"/>
  <c r="P19" i="1"/>
  <c r="O19" i="1"/>
  <c r="Q18" i="1"/>
  <c r="R18" i="1" s="1"/>
  <c r="T18" i="1" s="1"/>
  <c r="P18" i="1"/>
  <c r="O18" i="1"/>
  <c r="N17" i="1"/>
  <c r="M17" i="1"/>
  <c r="L17" i="1"/>
  <c r="K17" i="1"/>
  <c r="J17" i="1"/>
  <c r="J33" i="1" s="1"/>
  <c r="J35" i="1" s="1"/>
  <c r="I17" i="1"/>
  <c r="I33" i="1" s="1"/>
  <c r="I35" i="1" s="1"/>
  <c r="H17" i="1"/>
  <c r="H33" i="1" s="1"/>
  <c r="H35" i="1" s="1"/>
  <c r="G17" i="1"/>
  <c r="F17" i="1"/>
  <c r="F33" i="1" s="1"/>
  <c r="F35" i="1" s="1"/>
  <c r="E17" i="1"/>
  <c r="D17" i="1"/>
  <c r="Q16" i="1"/>
  <c r="P16" i="1"/>
  <c r="R16" i="1" s="1"/>
  <c r="T16" i="1" s="1"/>
  <c r="O16" i="1"/>
  <c r="T15" i="1"/>
  <c r="R15" i="1"/>
  <c r="Q15" i="1"/>
  <c r="P15" i="1"/>
  <c r="O15" i="1"/>
  <c r="Q14" i="1"/>
  <c r="R14" i="1" s="1"/>
  <c r="T14" i="1" s="1"/>
  <c r="P14" i="1"/>
  <c r="O14" i="1"/>
  <c r="R13" i="1"/>
  <c r="T13" i="1" s="1"/>
  <c r="Q13" i="1"/>
  <c r="P13" i="1"/>
  <c r="O13" i="1"/>
  <c r="R12" i="1"/>
  <c r="T12" i="1" s="1"/>
  <c r="Q12" i="1"/>
  <c r="P12" i="1"/>
  <c r="O12" i="1"/>
  <c r="Q11" i="1"/>
  <c r="R11" i="1" s="1"/>
  <c r="T11" i="1" s="1"/>
  <c r="P11" i="1"/>
  <c r="O11" i="1"/>
  <c r="Q10" i="1"/>
  <c r="R10" i="1" s="1"/>
  <c r="T10" i="1" s="1"/>
  <c r="P10" i="1"/>
  <c r="O10" i="1"/>
  <c r="Q9" i="1"/>
  <c r="R9" i="1" s="1"/>
  <c r="T9" i="1" s="1"/>
  <c r="P9" i="1"/>
  <c r="O9" i="1"/>
  <c r="Q8" i="1"/>
  <c r="R8" i="1" s="1"/>
  <c r="T8" i="1" s="1"/>
  <c r="P8" i="1"/>
  <c r="P17" i="1" s="1"/>
  <c r="O8" i="1"/>
  <c r="O17" i="1" s="1"/>
  <c r="T7" i="1"/>
  <c r="R7" i="1"/>
  <c r="Q7" i="1"/>
  <c r="Q17" i="1" s="1"/>
  <c r="P7" i="1"/>
  <c r="O7" i="1"/>
  <c r="P33" i="1" l="1"/>
  <c r="P35" i="1" s="1"/>
  <c r="R26" i="1"/>
  <c r="T26" i="1" s="1"/>
  <c r="T22" i="1"/>
  <c r="O33" i="1"/>
  <c r="E35" i="1"/>
  <c r="O35" i="1" s="1"/>
  <c r="R32" i="1"/>
  <c r="T32" i="1" s="1"/>
  <c r="T27" i="1"/>
  <c r="R17" i="1"/>
  <c r="O32" i="1"/>
  <c r="D35" i="1"/>
  <c r="Q35" i="1" s="1"/>
  <c r="R33" i="1" l="1"/>
  <c r="T17" i="1"/>
  <c r="R35" i="1" l="1"/>
  <c r="T35" i="1" s="1"/>
  <c r="T33" i="1"/>
</calcChain>
</file>

<file path=xl/comments1.xml><?xml version="1.0" encoding="utf-8"?>
<comments xmlns="http://schemas.openxmlformats.org/spreadsheetml/2006/main">
  <authors>
    <author>Gifu</author>
  </authors>
  <commentList>
    <comment ref="D1" authorId="0" shapeId="0">
      <text>
        <r>
          <rPr>
            <b/>
            <sz val="22"/>
            <color indexed="81"/>
            <rFont val="ＭＳ Ｐゴシック"/>
            <family val="3"/>
            <charset val="128"/>
          </rPr>
          <t>帳票：AAFP3110880</t>
        </r>
      </text>
    </comment>
  </commentList>
</comments>
</file>

<file path=xl/sharedStrings.xml><?xml version="1.0" encoding="utf-8"?>
<sst xmlns="http://schemas.openxmlformats.org/spreadsheetml/2006/main" count="88" uniqueCount="46">
  <si>
    <t>（８）　単身赴任手当</t>
    <rPh sb="4" eb="6">
      <t>タンシン</t>
    </rPh>
    <rPh sb="6" eb="8">
      <t>フニン</t>
    </rPh>
    <rPh sb="8" eb="10">
      <t>テアテ</t>
    </rPh>
    <phoneticPr fontId="4"/>
  </si>
  <si>
    <t>区　　　分</t>
    <rPh sb="0" eb="1">
      <t>ク</t>
    </rPh>
    <rPh sb="4" eb="5">
      <t>ブン</t>
    </rPh>
    <phoneticPr fontId="4"/>
  </si>
  <si>
    <t>基礎額</t>
    <rPh sb="0" eb="3">
      <t>キソガク</t>
    </rPh>
    <phoneticPr fontId="4"/>
  </si>
  <si>
    <t>加　　　　　　　　　　　　算　　　　　　　　　　　　額</t>
    <rPh sb="0" eb="1">
      <t>カ</t>
    </rPh>
    <rPh sb="13" eb="14">
      <t>サン</t>
    </rPh>
    <rPh sb="26" eb="27">
      <t>ガク</t>
    </rPh>
    <phoneticPr fontId="4"/>
  </si>
  <si>
    <t>計</t>
    <rPh sb="0" eb="1">
      <t>ケイ</t>
    </rPh>
    <phoneticPr fontId="4"/>
  </si>
  <si>
    <t>30,000円</t>
    <rPh sb="6" eb="7">
      <t>エン</t>
    </rPh>
    <phoneticPr fontId="4"/>
  </si>
  <si>
    <t>8,000円</t>
    <rPh sb="5" eb="6">
      <t>エン</t>
    </rPh>
    <phoneticPr fontId="4"/>
  </si>
  <si>
    <t>16,000円</t>
    <rPh sb="6" eb="7">
      <t>エン</t>
    </rPh>
    <phoneticPr fontId="4"/>
  </si>
  <si>
    <t>24,000円</t>
    <rPh sb="6" eb="7">
      <t>エン</t>
    </rPh>
    <phoneticPr fontId="4"/>
  </si>
  <si>
    <t>32,000円</t>
    <rPh sb="6" eb="7">
      <t>エン</t>
    </rPh>
    <phoneticPr fontId="4"/>
  </si>
  <si>
    <t>40,000円</t>
    <rPh sb="6" eb="7">
      <t>エン</t>
    </rPh>
    <phoneticPr fontId="4"/>
  </si>
  <si>
    <t>46,000円</t>
    <rPh sb="6" eb="7">
      <t>エン</t>
    </rPh>
    <phoneticPr fontId="4"/>
  </si>
  <si>
    <t>52,000円</t>
    <rPh sb="6" eb="7">
      <t>エン</t>
    </rPh>
    <phoneticPr fontId="4"/>
  </si>
  <si>
    <t>58,000円</t>
    <rPh sb="6" eb="7">
      <t>エン</t>
    </rPh>
    <phoneticPr fontId="4"/>
  </si>
  <si>
    <t>64,000円</t>
    <rPh sb="6" eb="7">
      <t>エン</t>
    </rPh>
    <phoneticPr fontId="4"/>
  </si>
  <si>
    <t>70,000円</t>
    <rPh sb="6" eb="7">
      <t>エン</t>
    </rPh>
    <phoneticPr fontId="4"/>
  </si>
  <si>
    <t>支給人員</t>
    <rPh sb="0" eb="2">
      <t>シキュウ</t>
    </rPh>
    <rPh sb="2" eb="4">
      <t>ジンイン</t>
    </rPh>
    <phoneticPr fontId="4"/>
  </si>
  <si>
    <t>支給総額</t>
    <rPh sb="0" eb="2">
      <t>シキュウ</t>
    </rPh>
    <rPh sb="2" eb="4">
      <t>ソウガク</t>
    </rPh>
    <phoneticPr fontId="4"/>
  </si>
  <si>
    <t>１人当たり支給額</t>
    <rPh sb="0" eb="2">
      <t>ヒトリ</t>
    </rPh>
    <rPh sb="1" eb="2">
      <t>ニン</t>
    </rPh>
    <rPh sb="2" eb="3">
      <t>ア</t>
    </rPh>
    <rPh sb="5" eb="8">
      <t>シキュウガク</t>
    </rPh>
    <phoneticPr fontId="4"/>
  </si>
  <si>
    <t>全　職　員</t>
    <rPh sb="0" eb="1">
      <t>ゼン</t>
    </rPh>
    <rPh sb="2" eb="3">
      <t>ショク</t>
    </rPh>
    <rPh sb="4" eb="5">
      <t>イン</t>
    </rPh>
    <phoneticPr fontId="4"/>
  </si>
  <si>
    <t>受　給　者</t>
    <rPh sb="0" eb="1">
      <t>ウケ</t>
    </rPh>
    <rPh sb="2" eb="3">
      <t>キュウ</t>
    </rPh>
    <rPh sb="4" eb="5">
      <t>シャ</t>
    </rPh>
    <phoneticPr fontId="4"/>
  </si>
  <si>
    <t>人</t>
    <rPh sb="0" eb="1">
      <t>ヒト</t>
    </rPh>
    <phoneticPr fontId="4"/>
  </si>
  <si>
    <t>円</t>
    <rPh sb="0" eb="1">
      <t>エン</t>
    </rPh>
    <phoneticPr fontId="4"/>
  </si>
  <si>
    <t>知事</t>
    <rPh sb="0" eb="2">
      <t>チジ</t>
    </rPh>
    <phoneticPr fontId="4"/>
  </si>
  <si>
    <t>行政職</t>
    <rPh sb="0" eb="3">
      <t>ギョウセイショク</t>
    </rPh>
    <phoneticPr fontId="4"/>
  </si>
  <si>
    <t>教育職（一）</t>
    <rPh sb="4" eb="5">
      <t>イチ</t>
    </rPh>
    <phoneticPr fontId="4"/>
  </si>
  <si>
    <t>教育職（四）</t>
    <rPh sb="0" eb="2">
      <t>キョウイク</t>
    </rPh>
    <rPh sb="2" eb="3">
      <t>ショク</t>
    </rPh>
    <rPh sb="4" eb="5">
      <t>ヨン</t>
    </rPh>
    <phoneticPr fontId="4"/>
  </si>
  <si>
    <t>研究職</t>
    <rPh sb="0" eb="3">
      <t>ケンキュウショク</t>
    </rPh>
    <phoneticPr fontId="4"/>
  </si>
  <si>
    <t>医療職（一）</t>
    <rPh sb="0" eb="3">
      <t>イリョウショク</t>
    </rPh>
    <rPh sb="4" eb="5">
      <t>イチ</t>
    </rPh>
    <phoneticPr fontId="4"/>
  </si>
  <si>
    <t>医療職（二）</t>
    <rPh sb="0" eb="3">
      <t>イリョウショク</t>
    </rPh>
    <rPh sb="4" eb="5">
      <t>ニ</t>
    </rPh>
    <phoneticPr fontId="4"/>
  </si>
  <si>
    <t>医療職（三）</t>
    <rPh sb="0" eb="3">
      <t>イリョウショク</t>
    </rPh>
    <rPh sb="4" eb="5">
      <t>サン</t>
    </rPh>
    <phoneticPr fontId="4"/>
  </si>
  <si>
    <t>第一号任期付研究員</t>
    <rPh sb="0" eb="1">
      <t>ダイ</t>
    </rPh>
    <rPh sb="1" eb="2">
      <t>イチ</t>
    </rPh>
    <rPh sb="2" eb="3">
      <t>ゴウ</t>
    </rPh>
    <rPh sb="3" eb="5">
      <t>ニンキ</t>
    </rPh>
    <rPh sb="5" eb="6">
      <t>ツ</t>
    </rPh>
    <rPh sb="6" eb="9">
      <t>ケンキュウイン</t>
    </rPh>
    <phoneticPr fontId="4"/>
  </si>
  <si>
    <t>第二号任期付研究員</t>
    <rPh sb="0" eb="1">
      <t>ダイ</t>
    </rPh>
    <rPh sb="1" eb="2">
      <t>ニ</t>
    </rPh>
    <rPh sb="2" eb="3">
      <t>ゴウ</t>
    </rPh>
    <rPh sb="3" eb="5">
      <t>ニンキ</t>
    </rPh>
    <rPh sb="5" eb="6">
      <t>ツ</t>
    </rPh>
    <rPh sb="6" eb="9">
      <t>ケンキュウイン</t>
    </rPh>
    <phoneticPr fontId="4"/>
  </si>
  <si>
    <t>特定任期付　　　　　　職員</t>
    <rPh sb="0" eb="2">
      <t>トクテイ</t>
    </rPh>
    <rPh sb="2" eb="4">
      <t>ニンキ</t>
    </rPh>
    <rPh sb="4" eb="5">
      <t>ツ</t>
    </rPh>
    <rPh sb="11" eb="13">
      <t>ショクイン</t>
    </rPh>
    <phoneticPr fontId="4"/>
  </si>
  <si>
    <t>議長</t>
    <rPh sb="0" eb="2">
      <t>ギチョウ</t>
    </rPh>
    <phoneticPr fontId="4"/>
  </si>
  <si>
    <t>人事委員会</t>
    <rPh sb="0" eb="2">
      <t>ジンジ</t>
    </rPh>
    <rPh sb="2" eb="5">
      <t>イインカイ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</si>
  <si>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</si>
  <si>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代表監査委員</t>
    <rPh sb="0" eb="2">
      <t>ダイヒョウ</t>
    </rPh>
    <rPh sb="2" eb="4">
      <t>カンサ</t>
    </rPh>
    <rPh sb="4" eb="6">
      <t>イイン</t>
    </rPh>
    <phoneticPr fontId="4"/>
  </si>
  <si>
    <t>教育委員会</t>
    <rPh sb="0" eb="2">
      <t>キョウイク</t>
    </rPh>
    <rPh sb="2" eb="5">
      <t>イインカイ</t>
    </rPh>
    <phoneticPr fontId="4"/>
  </si>
  <si>
    <t>教育職（二）</t>
    <rPh sb="0" eb="2">
      <t>キョウイク</t>
    </rPh>
    <rPh sb="2" eb="3">
      <t>ショク</t>
    </rPh>
    <rPh sb="4" eb="5">
      <t>ニ</t>
    </rPh>
    <phoneticPr fontId="4"/>
  </si>
  <si>
    <t>教育職（三）</t>
    <rPh sb="0" eb="2">
      <t>キョウイク</t>
    </rPh>
    <rPh sb="2" eb="3">
      <t>ショク</t>
    </rPh>
    <rPh sb="4" eb="5">
      <t>サン</t>
    </rPh>
    <phoneticPr fontId="4"/>
  </si>
  <si>
    <t>警察本部長</t>
    <rPh sb="0" eb="2">
      <t>ケイサツ</t>
    </rPh>
    <rPh sb="2" eb="5">
      <t>ホンブチョウ</t>
    </rPh>
    <phoneticPr fontId="4"/>
  </si>
  <si>
    <t>公安職</t>
    <rPh sb="0" eb="3">
      <t>コウアンショク</t>
    </rPh>
    <phoneticPr fontId="4"/>
  </si>
  <si>
    <t>医療職（二）</t>
    <rPh sb="0" eb="3">
      <t>イリョウショク</t>
    </rPh>
    <rPh sb="4" eb="5">
      <t>２</t>
    </rPh>
    <phoneticPr fontId="4"/>
  </si>
  <si>
    <t>技能職員等</t>
    <rPh sb="0" eb="2">
      <t>ギノウ</t>
    </rPh>
    <rPh sb="2" eb="4">
      <t>ショクイン</t>
    </rPh>
    <rPh sb="4" eb="5">
      <t>トウ</t>
    </rPh>
    <phoneticPr fontId="4"/>
  </si>
  <si>
    <t>全職員</t>
    <rPh sb="0" eb="3">
      <t>ゼンショクイン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</si>
</sst>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38" fontId="2" fillId="0" borderId="16" xfId="1" applyFont="1" applyBorder="1" applyAlignment="1">
      <alignment vertical="center"/>
    </xf>
    <xf numFmtId="38" fontId="2" fillId="0" borderId="16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17" xfId="1" applyFont="1" applyBorder="1">
      <alignment vertical="center"/>
    </xf>
    <xf numFmtId="0" fontId="0" fillId="0" borderId="5" xfId="0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38" fontId="2" fillId="0" borderId="5" xfId="1" applyFont="1" applyBorder="1">
      <alignment vertical="center"/>
    </xf>
    <xf numFmtId="38" fontId="2" fillId="0" borderId="8" xfId="1" applyFont="1" applyBorder="1">
      <alignment vertical="center"/>
    </xf>
    <xf numFmtId="0" fontId="0" fillId="0" borderId="4" xfId="0" applyBorder="1" applyAlignment="1">
      <alignment horizontal="distributed" vertical="center"/>
    </xf>
    <xf numFmtId="38" fontId="2" fillId="0" borderId="6" xfId="1" applyFont="1" applyBorder="1">
      <alignment vertical="center"/>
    </xf>
    <xf numFmtId="38" fontId="2" fillId="0" borderId="9" xfId="1" applyFont="1" applyBorder="1">
      <alignment vertical="center"/>
    </xf>
    <xf numFmtId="0" fontId="0" fillId="0" borderId="4" xfId="0" applyBorder="1" applyAlignment="1">
      <alignment horizontal="distributed" vertical="center"/>
    </xf>
    <xf numFmtId="38" fontId="2" fillId="0" borderId="12" xfId="1" applyFont="1" applyBorder="1">
      <alignment vertical="center"/>
    </xf>
    <xf numFmtId="38" fontId="2" fillId="0" borderId="14" xfId="1" applyFont="1" applyBorder="1">
      <alignment vertical="center"/>
    </xf>
    <xf numFmtId="0" fontId="0" fillId="0" borderId="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38" fontId="2" fillId="0" borderId="5" xfId="1" applyFont="1" applyFill="1" applyBorder="1">
      <alignment vertical="center"/>
    </xf>
    <xf numFmtId="0" fontId="0" fillId="0" borderId="1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38" fontId="2" fillId="0" borderId="21" xfId="1" applyFont="1" applyBorder="1">
      <alignment vertical="center"/>
    </xf>
    <xf numFmtId="38" fontId="2" fillId="0" borderId="21" xfId="1" applyFont="1" applyFill="1" applyBorder="1">
      <alignment vertical="center"/>
    </xf>
    <xf numFmtId="38" fontId="2" fillId="0" borderId="2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T35"/>
  <sheetViews>
    <sheetView showZeros="0" tabSelected="1" view="pageBreakPreview" zoomScale="70" zoomScaleNormal="100" zoomScaleSheetLayoutView="70" workbookViewId="0">
      <pane ySplit="5" topLeftCell="A6" activePane="bottomLeft" state="frozen"/>
      <selection activeCell="C1" sqref="C1"/>
      <selection pane="bottomLeft" activeCell="B1" sqref="B1"/>
    </sheetView>
  </sheetViews>
  <sheetFormatPr defaultRowHeight="18" x14ac:dyDescent="0.45"/>
  <cols>
    <col min="1" max="1" width="1.5" customWidth="1"/>
    <col min="2" max="2" width="14.5" customWidth="1"/>
    <col min="3" max="14" width="10.69921875" customWidth="1"/>
    <col min="15" max="15" width="9.796875" bestFit="1" customWidth="1"/>
    <col min="16" max="16" width="14.09765625" customWidth="1"/>
    <col min="17" max="17" width="9.796875" bestFit="1" customWidth="1"/>
    <col min="18" max="18" width="14.09765625" customWidth="1"/>
    <col min="19" max="20" width="10.59765625" bestFit="1" customWidth="1"/>
  </cols>
  <sheetData>
    <row r="1" spans="2:20" ht="21.75" customHeight="1" x14ac:dyDescent="0.45">
      <c r="B1" s="1" t="s">
        <v>0</v>
      </c>
      <c r="C1" s="2"/>
      <c r="D1" s="3"/>
    </row>
    <row r="2" spans="2:20" ht="20.399999999999999" thickBot="1" x14ac:dyDescent="0.5">
      <c r="B2" s="2"/>
      <c r="C2" s="2"/>
      <c r="D2" s="3"/>
    </row>
    <row r="3" spans="2:20" ht="23.25" customHeight="1" x14ac:dyDescent="0.45">
      <c r="B3" s="4" t="s">
        <v>1</v>
      </c>
      <c r="C3" s="5"/>
      <c r="D3" s="6" t="s">
        <v>2</v>
      </c>
      <c r="E3" s="7" t="s">
        <v>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4</v>
      </c>
      <c r="R3" s="7"/>
      <c r="S3" s="7"/>
      <c r="T3" s="8"/>
    </row>
    <row r="4" spans="2:20" ht="33" customHeight="1" x14ac:dyDescent="0.45">
      <c r="B4" s="9"/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3" t="s">
        <v>4</v>
      </c>
      <c r="P4" s="13"/>
      <c r="Q4" s="14" t="s">
        <v>16</v>
      </c>
      <c r="R4" s="15" t="s">
        <v>17</v>
      </c>
      <c r="S4" s="13" t="s">
        <v>18</v>
      </c>
      <c r="T4" s="16"/>
    </row>
    <row r="5" spans="2:20" ht="27.75" customHeight="1" x14ac:dyDescent="0.45">
      <c r="B5" s="9"/>
      <c r="C5" s="10"/>
      <c r="D5" s="12" t="s">
        <v>16</v>
      </c>
      <c r="E5" s="12" t="s">
        <v>16</v>
      </c>
      <c r="F5" s="12" t="s">
        <v>16</v>
      </c>
      <c r="G5" s="12" t="s">
        <v>16</v>
      </c>
      <c r="H5" s="12" t="s">
        <v>16</v>
      </c>
      <c r="I5" s="12" t="s">
        <v>16</v>
      </c>
      <c r="J5" s="12" t="s">
        <v>16</v>
      </c>
      <c r="K5" s="12" t="s">
        <v>16</v>
      </c>
      <c r="L5" s="12" t="s">
        <v>16</v>
      </c>
      <c r="M5" s="12" t="s">
        <v>16</v>
      </c>
      <c r="N5" s="12" t="s">
        <v>16</v>
      </c>
      <c r="O5" s="12" t="s">
        <v>16</v>
      </c>
      <c r="P5" s="12" t="s">
        <v>17</v>
      </c>
      <c r="Q5" s="17"/>
      <c r="R5" s="18"/>
      <c r="S5" s="12" t="s">
        <v>19</v>
      </c>
      <c r="T5" s="19" t="s">
        <v>20</v>
      </c>
    </row>
    <row r="6" spans="2:20" ht="15" customHeight="1" x14ac:dyDescent="0.45">
      <c r="B6" s="20"/>
      <c r="C6" s="21"/>
      <c r="D6" s="22" t="s">
        <v>21</v>
      </c>
      <c r="E6" s="22" t="s">
        <v>21</v>
      </c>
      <c r="F6" s="22" t="s">
        <v>21</v>
      </c>
      <c r="G6" s="22" t="s">
        <v>21</v>
      </c>
      <c r="H6" s="22" t="s">
        <v>21</v>
      </c>
      <c r="I6" s="22" t="s">
        <v>21</v>
      </c>
      <c r="J6" s="22" t="s">
        <v>21</v>
      </c>
      <c r="K6" s="22" t="s">
        <v>21</v>
      </c>
      <c r="L6" s="22" t="s">
        <v>21</v>
      </c>
      <c r="M6" s="22" t="s">
        <v>21</v>
      </c>
      <c r="N6" s="22" t="s">
        <v>21</v>
      </c>
      <c r="O6" s="22" t="s">
        <v>21</v>
      </c>
      <c r="P6" s="23" t="s">
        <v>22</v>
      </c>
      <c r="Q6" s="22" t="s">
        <v>21</v>
      </c>
      <c r="R6" s="24" t="s">
        <v>22</v>
      </c>
      <c r="S6" s="24" t="s">
        <v>22</v>
      </c>
      <c r="T6" s="25" t="s">
        <v>22</v>
      </c>
    </row>
    <row r="7" spans="2:20" ht="27" customHeight="1" x14ac:dyDescent="0.45">
      <c r="B7" s="26" t="s">
        <v>23</v>
      </c>
      <c r="C7" s="27" t="s">
        <v>24</v>
      </c>
      <c r="D7" s="28">
        <v>145</v>
      </c>
      <c r="E7" s="29">
        <v>102</v>
      </c>
      <c r="F7" s="29">
        <v>7</v>
      </c>
      <c r="G7" s="29"/>
      <c r="H7" s="29">
        <v>1</v>
      </c>
      <c r="I7" s="29"/>
      <c r="J7" s="29"/>
      <c r="K7" s="29"/>
      <c r="L7" s="29"/>
      <c r="M7" s="29"/>
      <c r="N7" s="29"/>
      <c r="O7" s="29">
        <f>SUM(E7:N7)</f>
        <v>110</v>
      </c>
      <c r="P7" s="30">
        <f>8000*E7+16000*F7+24000*G7+32000*H7+40000*I7+46000*J7+52000*K7+58000*L7+64000*M7+70000*N7</f>
        <v>960000</v>
      </c>
      <c r="Q7" s="29">
        <f t="shared" ref="Q7:Q15" si="0">D7</f>
        <v>145</v>
      </c>
      <c r="R7" s="29">
        <f>30000*Q7+P7</f>
        <v>5310000</v>
      </c>
      <c r="S7" s="29"/>
      <c r="T7" s="31">
        <f>ROUND(R7/Q7,0)</f>
        <v>36621</v>
      </c>
    </row>
    <row r="8" spans="2:20" ht="27" customHeight="1" x14ac:dyDescent="0.45">
      <c r="B8" s="26"/>
      <c r="C8" s="32" t="s">
        <v>25</v>
      </c>
      <c r="D8" s="29">
        <v>1</v>
      </c>
      <c r="E8" s="29"/>
      <c r="F8" s="29">
        <v>1</v>
      </c>
      <c r="G8" s="29"/>
      <c r="H8" s="29"/>
      <c r="I8" s="29"/>
      <c r="J8" s="29"/>
      <c r="K8" s="29"/>
      <c r="L8" s="29"/>
      <c r="M8" s="29"/>
      <c r="N8" s="29"/>
      <c r="O8" s="29">
        <f t="shared" ref="O8:O21" si="1">SUM(E8:N8)</f>
        <v>1</v>
      </c>
      <c r="P8" s="30">
        <f t="shared" ref="P8:P31" si="2">8000*E8+16000*F8+24000*G8+32000*H8+40000*I8+46000*J8+52000*K8+58000*L8+64000*M8+70000*N8</f>
        <v>16000</v>
      </c>
      <c r="Q8" s="29">
        <f t="shared" si="0"/>
        <v>1</v>
      </c>
      <c r="R8" s="29">
        <f t="shared" ref="R8:R31" si="3">30000*Q8+P8</f>
        <v>46000</v>
      </c>
      <c r="S8" s="29"/>
      <c r="T8" s="31">
        <f t="shared" ref="T8:T16" si="4">ROUND(R8/Q8,0)</f>
        <v>46000</v>
      </c>
    </row>
    <row r="9" spans="2:20" ht="27" customHeight="1" x14ac:dyDescent="0.45">
      <c r="B9" s="26"/>
      <c r="C9" s="33" t="s">
        <v>26</v>
      </c>
      <c r="D9" s="29">
        <v>2</v>
      </c>
      <c r="E9" s="29"/>
      <c r="F9" s="29">
        <v>2</v>
      </c>
      <c r="G9" s="29"/>
      <c r="H9" s="29"/>
      <c r="I9" s="29"/>
      <c r="J9" s="29"/>
      <c r="K9" s="29"/>
      <c r="L9" s="29"/>
      <c r="M9" s="29"/>
      <c r="N9" s="29"/>
      <c r="O9" s="29">
        <f t="shared" si="1"/>
        <v>2</v>
      </c>
      <c r="P9" s="30">
        <f t="shared" si="2"/>
        <v>32000</v>
      </c>
      <c r="Q9" s="29">
        <f t="shared" si="0"/>
        <v>2</v>
      </c>
      <c r="R9" s="29">
        <f t="shared" si="3"/>
        <v>92000</v>
      </c>
      <c r="S9" s="29"/>
      <c r="T9" s="31">
        <f t="shared" si="4"/>
        <v>46000</v>
      </c>
    </row>
    <row r="10" spans="2:20" ht="27" customHeight="1" x14ac:dyDescent="0.45">
      <c r="B10" s="26"/>
      <c r="C10" s="32" t="s">
        <v>27</v>
      </c>
      <c r="D10" s="29">
        <v>7</v>
      </c>
      <c r="E10" s="29">
        <v>5</v>
      </c>
      <c r="F10" s="29"/>
      <c r="G10" s="29"/>
      <c r="H10" s="29"/>
      <c r="I10" s="29"/>
      <c r="J10" s="29"/>
      <c r="K10" s="29"/>
      <c r="L10" s="29"/>
      <c r="M10" s="29"/>
      <c r="N10" s="29"/>
      <c r="O10" s="29">
        <f t="shared" si="1"/>
        <v>5</v>
      </c>
      <c r="P10" s="30">
        <f t="shared" si="2"/>
        <v>40000</v>
      </c>
      <c r="Q10" s="29">
        <f t="shared" si="0"/>
        <v>7</v>
      </c>
      <c r="R10" s="29">
        <f t="shared" si="3"/>
        <v>250000</v>
      </c>
      <c r="S10" s="29"/>
      <c r="T10" s="31">
        <f t="shared" si="4"/>
        <v>35714</v>
      </c>
    </row>
    <row r="11" spans="2:20" ht="27" customHeight="1" x14ac:dyDescent="0.45">
      <c r="B11" s="26"/>
      <c r="C11" s="33" t="s">
        <v>28</v>
      </c>
      <c r="D11" s="29">
        <v>1</v>
      </c>
      <c r="E11" s="29">
        <v>1</v>
      </c>
      <c r="F11" s="29"/>
      <c r="G11" s="29"/>
      <c r="H11" s="29"/>
      <c r="I11" s="29"/>
      <c r="J11" s="29"/>
      <c r="K11" s="29"/>
      <c r="L11" s="29"/>
      <c r="M11" s="29"/>
      <c r="N11" s="29"/>
      <c r="O11" s="29">
        <f t="shared" si="1"/>
        <v>1</v>
      </c>
      <c r="P11" s="30">
        <f t="shared" si="2"/>
        <v>8000</v>
      </c>
      <c r="Q11" s="29">
        <f t="shared" si="0"/>
        <v>1</v>
      </c>
      <c r="R11" s="29">
        <f t="shared" si="3"/>
        <v>38000</v>
      </c>
      <c r="S11" s="29"/>
      <c r="T11" s="31">
        <f t="shared" si="4"/>
        <v>38000</v>
      </c>
    </row>
    <row r="12" spans="2:20" ht="27" customHeight="1" x14ac:dyDescent="0.45">
      <c r="B12" s="26"/>
      <c r="C12" s="33" t="s">
        <v>29</v>
      </c>
      <c r="D12" s="29">
        <v>13</v>
      </c>
      <c r="E12" s="29">
        <v>11</v>
      </c>
      <c r="F12" s="29"/>
      <c r="G12" s="29"/>
      <c r="H12" s="29"/>
      <c r="I12" s="29"/>
      <c r="J12" s="29"/>
      <c r="K12" s="29"/>
      <c r="L12" s="29"/>
      <c r="M12" s="29"/>
      <c r="N12" s="29"/>
      <c r="O12" s="29">
        <f t="shared" si="1"/>
        <v>11</v>
      </c>
      <c r="P12" s="30">
        <f t="shared" si="2"/>
        <v>88000</v>
      </c>
      <c r="Q12" s="29">
        <f t="shared" si="0"/>
        <v>13</v>
      </c>
      <c r="R12" s="29">
        <f t="shared" si="3"/>
        <v>478000</v>
      </c>
      <c r="S12" s="29"/>
      <c r="T12" s="31">
        <f t="shared" si="4"/>
        <v>36769</v>
      </c>
    </row>
    <row r="13" spans="2:20" ht="27" customHeight="1" x14ac:dyDescent="0.45">
      <c r="B13" s="26"/>
      <c r="C13" s="33" t="s">
        <v>30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>
        <f t="shared" si="1"/>
        <v>0</v>
      </c>
      <c r="P13" s="30">
        <f t="shared" si="2"/>
        <v>0</v>
      </c>
      <c r="Q13" s="29">
        <f t="shared" si="0"/>
        <v>0</v>
      </c>
      <c r="R13" s="29">
        <f>30000*Q13+P13</f>
        <v>0</v>
      </c>
      <c r="S13" s="29"/>
      <c r="T13" s="31" t="e">
        <f t="shared" si="4"/>
        <v>#DIV/0!</v>
      </c>
    </row>
    <row r="14" spans="2:20" ht="27" customHeight="1" x14ac:dyDescent="0.45">
      <c r="B14" s="26"/>
      <c r="C14" s="34" t="s">
        <v>31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>
        <f t="shared" si="1"/>
        <v>0</v>
      </c>
      <c r="P14" s="30">
        <f t="shared" si="2"/>
        <v>0</v>
      </c>
      <c r="Q14" s="29">
        <f t="shared" si="0"/>
        <v>0</v>
      </c>
      <c r="R14" s="29">
        <f t="shared" si="3"/>
        <v>0</v>
      </c>
      <c r="S14" s="29"/>
      <c r="T14" s="31" t="e">
        <f t="shared" si="4"/>
        <v>#DIV/0!</v>
      </c>
    </row>
    <row r="15" spans="2:20" ht="27" customHeight="1" x14ac:dyDescent="0.45">
      <c r="B15" s="26"/>
      <c r="C15" s="34" t="s">
        <v>32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>
        <f t="shared" si="1"/>
        <v>0</v>
      </c>
      <c r="P15" s="30">
        <f t="shared" si="2"/>
        <v>0</v>
      </c>
      <c r="Q15" s="29">
        <f t="shared" si="0"/>
        <v>0</v>
      </c>
      <c r="R15" s="29">
        <f t="shared" si="3"/>
        <v>0</v>
      </c>
      <c r="S15" s="29"/>
      <c r="T15" s="31" t="e">
        <f t="shared" si="4"/>
        <v>#DIV/0!</v>
      </c>
    </row>
    <row r="16" spans="2:20" ht="27" customHeight="1" x14ac:dyDescent="0.45">
      <c r="B16" s="26"/>
      <c r="C16" s="34" t="s">
        <v>33</v>
      </c>
      <c r="D16" s="29">
        <v>1</v>
      </c>
      <c r="E16" s="29"/>
      <c r="F16" s="29">
        <v>1</v>
      </c>
      <c r="G16" s="29"/>
      <c r="H16" s="29"/>
      <c r="I16" s="29"/>
      <c r="J16" s="29"/>
      <c r="K16" s="29"/>
      <c r="L16" s="29"/>
      <c r="M16" s="29"/>
      <c r="N16" s="29"/>
      <c r="O16" s="29">
        <f t="shared" si="1"/>
        <v>1</v>
      </c>
      <c r="P16" s="30">
        <f t="shared" si="2"/>
        <v>16000</v>
      </c>
      <c r="Q16" s="29">
        <f>D16</f>
        <v>1</v>
      </c>
      <c r="R16" s="29">
        <f t="shared" si="3"/>
        <v>46000</v>
      </c>
      <c r="S16" s="29"/>
      <c r="T16" s="31">
        <f t="shared" si="4"/>
        <v>46000</v>
      </c>
    </row>
    <row r="17" spans="2:20" ht="27" customHeight="1" x14ac:dyDescent="0.45">
      <c r="B17" s="35"/>
      <c r="C17" s="36" t="s">
        <v>4</v>
      </c>
      <c r="D17" s="37">
        <f t="shared" ref="D17:N17" si="5">SUM(D7:D16)</f>
        <v>170</v>
      </c>
      <c r="E17" s="37">
        <f t="shared" si="5"/>
        <v>119</v>
      </c>
      <c r="F17" s="37">
        <f t="shared" si="5"/>
        <v>11</v>
      </c>
      <c r="G17" s="37">
        <f t="shared" si="5"/>
        <v>0</v>
      </c>
      <c r="H17" s="37">
        <f t="shared" si="5"/>
        <v>1</v>
      </c>
      <c r="I17" s="37">
        <f t="shared" si="5"/>
        <v>0</v>
      </c>
      <c r="J17" s="37">
        <f t="shared" si="5"/>
        <v>0</v>
      </c>
      <c r="K17" s="37">
        <f t="shared" si="5"/>
        <v>0</v>
      </c>
      <c r="L17" s="37">
        <f t="shared" si="5"/>
        <v>0</v>
      </c>
      <c r="M17" s="37">
        <f t="shared" si="5"/>
        <v>0</v>
      </c>
      <c r="N17" s="37">
        <f t="shared" si="5"/>
        <v>0</v>
      </c>
      <c r="O17" s="37">
        <f>SUM(O7:O16)</f>
        <v>131</v>
      </c>
      <c r="P17" s="37">
        <f>SUM(P7:P16)</f>
        <v>1160000</v>
      </c>
      <c r="Q17" s="37">
        <f>SUM(Q7:Q16)</f>
        <v>170</v>
      </c>
      <c r="R17" s="37">
        <f>SUM(R7:R16)</f>
        <v>6260000</v>
      </c>
      <c r="S17" s="37"/>
      <c r="T17" s="38">
        <f>ROUND(R17/Q17,0)</f>
        <v>36824</v>
      </c>
    </row>
    <row r="18" spans="2:20" ht="27" customHeight="1" x14ac:dyDescent="0.45">
      <c r="B18" s="39" t="s">
        <v>34</v>
      </c>
      <c r="C18" s="32" t="s">
        <v>24</v>
      </c>
      <c r="D18" s="29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29">
        <f t="shared" si="1"/>
        <v>0</v>
      </c>
      <c r="P18" s="30">
        <f t="shared" si="2"/>
        <v>0</v>
      </c>
      <c r="Q18" s="37">
        <f t="shared" ref="Q18:Q35" si="6">D18</f>
        <v>0</v>
      </c>
      <c r="R18" s="29">
        <f t="shared" si="3"/>
        <v>0</v>
      </c>
      <c r="S18" s="37"/>
      <c r="T18" s="38" t="e">
        <f>ROUND(R18/Q18,0)</f>
        <v>#DIV/0!</v>
      </c>
    </row>
    <row r="19" spans="2:20" ht="27" customHeight="1" x14ac:dyDescent="0.45">
      <c r="B19" s="39" t="s">
        <v>35</v>
      </c>
      <c r="C19" s="32" t="s">
        <v>24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40">
        <f t="shared" si="1"/>
        <v>0</v>
      </c>
      <c r="P19" s="40">
        <f t="shared" si="2"/>
        <v>0</v>
      </c>
      <c r="Q19" s="37">
        <f t="shared" si="6"/>
        <v>0</v>
      </c>
      <c r="R19" s="37">
        <f t="shared" si="3"/>
        <v>0</v>
      </c>
      <c r="S19" s="37"/>
      <c r="T19" s="38" t="e">
        <f>ROUND(R19/Q19,0)</f>
        <v>#DIV/0!</v>
      </c>
    </row>
    <row r="20" spans="2:20" ht="27" customHeight="1" x14ac:dyDescent="0.45">
      <c r="B20" s="39" t="s">
        <v>36</v>
      </c>
      <c r="C20" s="32" t="s">
        <v>24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0">
        <f t="shared" si="1"/>
        <v>0</v>
      </c>
      <c r="P20" s="40">
        <f>8000*E20+16000*F20+24000*G20+32000*H20+40000*I20+46000*J20+52000*K20+58000*L20+64000*M20+70000*N20</f>
        <v>0</v>
      </c>
      <c r="Q20" s="37">
        <f t="shared" si="6"/>
        <v>0</v>
      </c>
      <c r="R20" s="37">
        <f t="shared" si="3"/>
        <v>0</v>
      </c>
      <c r="S20" s="37"/>
      <c r="T20" s="38" t="e">
        <f>ROUND(R20/Q20,0)</f>
        <v>#DIV/0!</v>
      </c>
    </row>
    <row r="21" spans="2:20" ht="27" customHeight="1" x14ac:dyDescent="0.45">
      <c r="B21" s="39" t="s">
        <v>37</v>
      </c>
      <c r="C21" s="32" t="s">
        <v>24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40">
        <f t="shared" si="1"/>
        <v>0</v>
      </c>
      <c r="P21" s="40">
        <f t="shared" si="2"/>
        <v>0</v>
      </c>
      <c r="Q21" s="37">
        <f t="shared" si="6"/>
        <v>0</v>
      </c>
      <c r="R21" s="41">
        <f t="shared" si="3"/>
        <v>0</v>
      </c>
      <c r="S21" s="37"/>
      <c r="T21" s="38" t="e">
        <f>ROUND(R21/Q21,0)</f>
        <v>#DIV/0!</v>
      </c>
    </row>
    <row r="22" spans="2:20" ht="27" customHeight="1" x14ac:dyDescent="0.45">
      <c r="B22" s="42" t="s">
        <v>38</v>
      </c>
      <c r="C22" s="32" t="s">
        <v>24</v>
      </c>
      <c r="D22" s="29">
        <v>13</v>
      </c>
      <c r="E22" s="29">
        <v>12</v>
      </c>
      <c r="F22" s="29">
        <v>1</v>
      </c>
      <c r="G22" s="43"/>
      <c r="H22" s="43"/>
      <c r="I22" s="43"/>
      <c r="J22" s="43"/>
      <c r="K22" s="43"/>
      <c r="L22" s="43"/>
      <c r="M22" s="43"/>
      <c r="N22" s="43"/>
      <c r="O22" s="40">
        <f t="shared" ref="O22:O35" si="7">SUM(E22:L22)</f>
        <v>13</v>
      </c>
      <c r="P22" s="40">
        <f t="shared" si="2"/>
        <v>112000</v>
      </c>
      <c r="Q22" s="29">
        <f t="shared" si="6"/>
        <v>13</v>
      </c>
      <c r="R22" s="29">
        <f t="shared" si="3"/>
        <v>502000</v>
      </c>
      <c r="S22" s="29"/>
      <c r="T22" s="44">
        <f t="shared" ref="T22:T35" si="8">ROUND(R22/Q22,0)</f>
        <v>38615</v>
      </c>
    </row>
    <row r="23" spans="2:20" ht="27" customHeight="1" x14ac:dyDescent="0.45">
      <c r="B23" s="42"/>
      <c r="C23" s="33" t="s">
        <v>39</v>
      </c>
      <c r="D23" s="29">
        <v>12</v>
      </c>
      <c r="E23" s="29">
        <v>5</v>
      </c>
      <c r="F23" s="29"/>
      <c r="G23" s="43"/>
      <c r="H23" s="43"/>
      <c r="I23" s="43"/>
      <c r="J23" s="43"/>
      <c r="K23" s="43"/>
      <c r="L23" s="43"/>
      <c r="M23" s="43"/>
      <c r="N23" s="43"/>
      <c r="O23" s="29">
        <f t="shared" si="7"/>
        <v>5</v>
      </c>
      <c r="P23" s="29">
        <f t="shared" si="2"/>
        <v>40000</v>
      </c>
      <c r="Q23" s="29">
        <f t="shared" si="6"/>
        <v>12</v>
      </c>
      <c r="R23" s="29">
        <f t="shared" si="3"/>
        <v>400000</v>
      </c>
      <c r="S23" s="29"/>
      <c r="T23" s="31">
        <f t="shared" si="8"/>
        <v>33333</v>
      </c>
    </row>
    <row r="24" spans="2:20" ht="27" customHeight="1" x14ac:dyDescent="0.45">
      <c r="B24" s="42"/>
      <c r="C24" s="33" t="s">
        <v>40</v>
      </c>
      <c r="D24" s="29">
        <v>58</v>
      </c>
      <c r="E24" s="29">
        <v>31</v>
      </c>
      <c r="F24" s="29">
        <v>1</v>
      </c>
      <c r="G24" s="43"/>
      <c r="H24" s="43"/>
      <c r="I24" s="43"/>
      <c r="J24" s="43"/>
      <c r="K24" s="43"/>
      <c r="L24" s="43"/>
      <c r="M24" s="43"/>
      <c r="N24" s="43"/>
      <c r="O24" s="29">
        <f t="shared" si="7"/>
        <v>32</v>
      </c>
      <c r="P24" s="29">
        <f t="shared" si="2"/>
        <v>264000</v>
      </c>
      <c r="Q24" s="29">
        <f t="shared" si="6"/>
        <v>58</v>
      </c>
      <c r="R24" s="29">
        <f t="shared" si="3"/>
        <v>2004000</v>
      </c>
      <c r="S24" s="29"/>
      <c r="T24" s="31">
        <f>ROUND(R24/Q24,0)</f>
        <v>34552</v>
      </c>
    </row>
    <row r="25" spans="2:20" ht="27" customHeight="1" x14ac:dyDescent="0.45">
      <c r="B25" s="42"/>
      <c r="C25" s="33" t="s">
        <v>29</v>
      </c>
      <c r="D25" s="29"/>
      <c r="E25" s="29"/>
      <c r="F25" s="29"/>
      <c r="G25" s="43"/>
      <c r="H25" s="43"/>
      <c r="I25" s="43"/>
      <c r="J25" s="43"/>
      <c r="K25" s="43"/>
      <c r="L25" s="43"/>
      <c r="M25" s="43"/>
      <c r="N25" s="43"/>
      <c r="O25" s="29">
        <f t="shared" si="7"/>
        <v>0</v>
      </c>
      <c r="P25" s="41">
        <f t="shared" si="2"/>
        <v>0</v>
      </c>
      <c r="Q25" s="29">
        <f t="shared" si="6"/>
        <v>0</v>
      </c>
      <c r="R25" s="29">
        <f t="shared" si="3"/>
        <v>0</v>
      </c>
      <c r="S25" s="29"/>
      <c r="T25" s="31" t="e">
        <f>ROUND(R25/Q25,0)</f>
        <v>#DIV/0!</v>
      </c>
    </row>
    <row r="26" spans="2:20" ht="27" customHeight="1" x14ac:dyDescent="0.45">
      <c r="B26" s="42"/>
      <c r="C26" s="32" t="s">
        <v>4</v>
      </c>
      <c r="D26" s="37">
        <f>SUM(D22:D25)</f>
        <v>83</v>
      </c>
      <c r="E26" s="37">
        <f>SUM(E22:E25)</f>
        <v>48</v>
      </c>
      <c r="F26" s="37">
        <f>SUM(F22:F25)</f>
        <v>2</v>
      </c>
      <c r="G26" s="37"/>
      <c r="H26" s="37">
        <f>SUM(H22:H25)</f>
        <v>0</v>
      </c>
      <c r="I26" s="37">
        <f>SUM(I22:I25)</f>
        <v>0</v>
      </c>
      <c r="J26" s="37"/>
      <c r="K26" s="37"/>
      <c r="L26" s="37"/>
      <c r="M26" s="37"/>
      <c r="N26" s="37"/>
      <c r="O26" s="37">
        <f t="shared" si="7"/>
        <v>50</v>
      </c>
      <c r="P26" s="37">
        <f>SUM(P22:P25)</f>
        <v>416000</v>
      </c>
      <c r="Q26" s="37">
        <f t="shared" si="6"/>
        <v>83</v>
      </c>
      <c r="R26" s="37">
        <f>SUM(R22:R24)</f>
        <v>2906000</v>
      </c>
      <c r="S26" s="37"/>
      <c r="T26" s="38">
        <f t="shared" si="8"/>
        <v>35012</v>
      </c>
    </row>
    <row r="27" spans="2:20" ht="27" customHeight="1" x14ac:dyDescent="0.45">
      <c r="B27" s="42" t="s">
        <v>41</v>
      </c>
      <c r="C27" s="45" t="s">
        <v>24</v>
      </c>
      <c r="D27" s="29">
        <v>12</v>
      </c>
      <c r="E27" s="29">
        <v>7</v>
      </c>
      <c r="F27" s="29"/>
      <c r="G27" s="29"/>
      <c r="H27" s="29"/>
      <c r="I27" s="29"/>
      <c r="J27" s="29"/>
      <c r="K27" s="29"/>
      <c r="L27" s="29"/>
      <c r="M27" s="29"/>
      <c r="N27" s="29"/>
      <c r="O27" s="29">
        <f t="shared" si="7"/>
        <v>7</v>
      </c>
      <c r="P27" s="29">
        <f t="shared" si="2"/>
        <v>56000</v>
      </c>
      <c r="Q27" s="29">
        <f t="shared" si="6"/>
        <v>12</v>
      </c>
      <c r="R27" s="29">
        <f t="shared" si="3"/>
        <v>416000</v>
      </c>
      <c r="S27" s="29"/>
      <c r="T27" s="44">
        <f t="shared" si="8"/>
        <v>34667</v>
      </c>
    </row>
    <row r="28" spans="2:20" ht="27" customHeight="1" x14ac:dyDescent="0.45">
      <c r="B28" s="42"/>
      <c r="C28" s="32" t="s">
        <v>42</v>
      </c>
      <c r="D28" s="29">
        <v>292</v>
      </c>
      <c r="E28" s="29">
        <v>71</v>
      </c>
      <c r="F28" s="29">
        <v>1</v>
      </c>
      <c r="G28" s="29"/>
      <c r="H28" s="29"/>
      <c r="I28" s="29"/>
      <c r="J28" s="29"/>
      <c r="K28" s="29"/>
      <c r="L28" s="29"/>
      <c r="M28" s="29"/>
      <c r="N28" s="29"/>
      <c r="O28" s="29">
        <f t="shared" si="7"/>
        <v>72</v>
      </c>
      <c r="P28" s="29">
        <f t="shared" si="2"/>
        <v>584000</v>
      </c>
      <c r="Q28" s="29">
        <v>292</v>
      </c>
      <c r="R28" s="29">
        <v>9314000</v>
      </c>
      <c r="S28" s="29"/>
      <c r="T28" s="31">
        <f t="shared" si="8"/>
        <v>31897</v>
      </c>
    </row>
    <row r="29" spans="2:20" ht="27" customHeight="1" x14ac:dyDescent="0.45">
      <c r="B29" s="42"/>
      <c r="C29" s="32" t="s">
        <v>27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>
        <f t="shared" si="7"/>
        <v>0</v>
      </c>
      <c r="P29" s="29">
        <f t="shared" si="2"/>
        <v>0</v>
      </c>
      <c r="Q29" s="29">
        <f t="shared" si="6"/>
        <v>0</v>
      </c>
      <c r="R29" s="29">
        <f t="shared" si="3"/>
        <v>0</v>
      </c>
      <c r="S29" s="29"/>
      <c r="T29" s="31" t="e">
        <f t="shared" si="8"/>
        <v>#DIV/0!</v>
      </c>
    </row>
    <row r="30" spans="2:20" ht="27" customHeight="1" x14ac:dyDescent="0.45">
      <c r="B30" s="42"/>
      <c r="C30" s="45" t="s">
        <v>43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>
        <f t="shared" si="7"/>
        <v>0</v>
      </c>
      <c r="P30" s="29">
        <f t="shared" si="2"/>
        <v>0</v>
      </c>
      <c r="Q30" s="29">
        <f t="shared" si="6"/>
        <v>0</v>
      </c>
      <c r="R30" s="29">
        <f t="shared" si="3"/>
        <v>0</v>
      </c>
      <c r="S30" s="29"/>
      <c r="T30" s="31" t="e">
        <f t="shared" si="8"/>
        <v>#DIV/0!</v>
      </c>
    </row>
    <row r="31" spans="2:20" ht="27" customHeight="1" x14ac:dyDescent="0.45">
      <c r="B31" s="42"/>
      <c r="C31" s="45" t="s">
        <v>30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>
        <f t="shared" si="7"/>
        <v>0</v>
      </c>
      <c r="P31" s="29">
        <f t="shared" si="2"/>
        <v>0</v>
      </c>
      <c r="Q31" s="29">
        <f t="shared" si="6"/>
        <v>0</v>
      </c>
      <c r="R31" s="29">
        <f t="shared" si="3"/>
        <v>0</v>
      </c>
      <c r="S31" s="29"/>
      <c r="T31" s="31" t="e">
        <f t="shared" si="8"/>
        <v>#DIV/0!</v>
      </c>
    </row>
    <row r="32" spans="2:20" ht="27" customHeight="1" x14ac:dyDescent="0.45">
      <c r="B32" s="42"/>
      <c r="C32" s="32" t="s">
        <v>4</v>
      </c>
      <c r="D32" s="37">
        <f>SUM(D27:D31)</f>
        <v>304</v>
      </c>
      <c r="E32" s="37">
        <f>SUM(E27:E31)</f>
        <v>78</v>
      </c>
      <c r="F32" s="37">
        <f>SUM(F27:F31)</f>
        <v>1</v>
      </c>
      <c r="G32" s="37"/>
      <c r="H32" s="37">
        <f>SUM(H27:H31)</f>
        <v>0</v>
      </c>
      <c r="I32" s="37"/>
      <c r="J32" s="37"/>
      <c r="K32" s="37"/>
      <c r="L32" s="37"/>
      <c r="M32" s="37"/>
      <c r="N32" s="37"/>
      <c r="O32" s="37">
        <f t="shared" si="7"/>
        <v>79</v>
      </c>
      <c r="P32" s="37">
        <f>SUM(P27:P31)</f>
        <v>640000</v>
      </c>
      <c r="Q32" s="37">
        <f t="shared" si="6"/>
        <v>304</v>
      </c>
      <c r="R32" s="37">
        <f>SUM(R27:R31)</f>
        <v>9730000</v>
      </c>
      <c r="S32" s="37"/>
      <c r="T32" s="38">
        <f t="shared" si="8"/>
        <v>32007</v>
      </c>
    </row>
    <row r="33" spans="2:20" ht="27" customHeight="1" x14ac:dyDescent="0.45">
      <c r="B33" s="42" t="s">
        <v>4</v>
      </c>
      <c r="C33" s="46"/>
      <c r="D33" s="37">
        <f t="shared" ref="D33:J33" si="9">SUM(D7:D32)-D17-D26-D32</f>
        <v>557</v>
      </c>
      <c r="E33" s="37">
        <f t="shared" si="9"/>
        <v>245</v>
      </c>
      <c r="F33" s="37">
        <f t="shared" si="9"/>
        <v>14</v>
      </c>
      <c r="G33" s="37"/>
      <c r="H33" s="37">
        <f t="shared" si="9"/>
        <v>1</v>
      </c>
      <c r="I33" s="37">
        <f t="shared" si="9"/>
        <v>0</v>
      </c>
      <c r="J33" s="37">
        <f t="shared" si="9"/>
        <v>0</v>
      </c>
      <c r="K33" s="37"/>
      <c r="L33" s="37"/>
      <c r="M33" s="37"/>
      <c r="N33" s="37"/>
      <c r="O33" s="37">
        <f t="shared" si="7"/>
        <v>260</v>
      </c>
      <c r="P33" s="37">
        <f>P17+P18+P19+P20+P21+P26+P32</f>
        <v>2216000</v>
      </c>
      <c r="Q33" s="37">
        <f t="shared" si="6"/>
        <v>557</v>
      </c>
      <c r="R33" s="37">
        <f>R17+R18+R19+R20+R21+R26+R32</f>
        <v>18896000</v>
      </c>
      <c r="S33" s="47">
        <v>784</v>
      </c>
      <c r="T33" s="38">
        <f t="shared" si="8"/>
        <v>33925</v>
      </c>
    </row>
    <row r="34" spans="2:20" ht="27" customHeight="1" x14ac:dyDescent="0.45">
      <c r="B34" s="48" t="s">
        <v>44</v>
      </c>
      <c r="C34" s="49"/>
      <c r="D34" s="40">
        <v>1</v>
      </c>
      <c r="E34" s="40">
        <v>1</v>
      </c>
      <c r="F34" s="40"/>
      <c r="G34" s="40"/>
      <c r="H34" s="40"/>
      <c r="I34" s="40"/>
      <c r="J34" s="40"/>
      <c r="K34" s="40"/>
      <c r="L34" s="40"/>
      <c r="M34" s="29"/>
      <c r="N34" s="29"/>
      <c r="O34" s="29">
        <f t="shared" si="7"/>
        <v>1</v>
      </c>
      <c r="P34" s="29">
        <f>8000*E34+16000*F34+24000*G34+32000*H34+40000*I34+46000*J34+52000*K34+58000*L34+64000*M34+70000*N34</f>
        <v>8000</v>
      </c>
      <c r="Q34" s="29">
        <f t="shared" si="6"/>
        <v>1</v>
      </c>
      <c r="R34" s="29">
        <f>30000*Q34+P34</f>
        <v>38000</v>
      </c>
      <c r="S34" s="40"/>
      <c r="T34" s="44">
        <f>ROUND(R34/Q34,0)</f>
        <v>38000</v>
      </c>
    </row>
    <row r="35" spans="2:20" ht="27" customHeight="1" thickBot="1" x14ac:dyDescent="0.5">
      <c r="B35" s="50" t="s">
        <v>45</v>
      </c>
      <c r="C35" s="51"/>
      <c r="D35" s="52">
        <f t="shared" ref="D35:N35" si="10">SUM(D33:D34)</f>
        <v>558</v>
      </c>
      <c r="E35" s="52">
        <f t="shared" si="10"/>
        <v>246</v>
      </c>
      <c r="F35" s="52">
        <f t="shared" si="10"/>
        <v>14</v>
      </c>
      <c r="G35" s="52">
        <f t="shared" si="10"/>
        <v>0</v>
      </c>
      <c r="H35" s="52">
        <f t="shared" si="10"/>
        <v>1</v>
      </c>
      <c r="I35" s="52">
        <f t="shared" si="10"/>
        <v>0</v>
      </c>
      <c r="J35" s="52">
        <f t="shared" si="10"/>
        <v>0</v>
      </c>
      <c r="K35" s="52">
        <f t="shared" si="10"/>
        <v>0</v>
      </c>
      <c r="L35" s="52">
        <f t="shared" si="10"/>
        <v>0</v>
      </c>
      <c r="M35" s="52">
        <f t="shared" si="10"/>
        <v>0</v>
      </c>
      <c r="N35" s="52">
        <f t="shared" si="10"/>
        <v>0</v>
      </c>
      <c r="O35" s="52">
        <f t="shared" si="7"/>
        <v>261</v>
      </c>
      <c r="P35" s="52">
        <f>SUM(P33:P34)</f>
        <v>2224000</v>
      </c>
      <c r="Q35" s="52">
        <f t="shared" si="6"/>
        <v>558</v>
      </c>
      <c r="R35" s="52">
        <f>SUM(R33:R34)</f>
        <v>18934000</v>
      </c>
      <c r="S35" s="53">
        <v>782</v>
      </c>
      <c r="T35" s="54">
        <f t="shared" si="8"/>
        <v>33932</v>
      </c>
    </row>
  </sheetData>
  <mergeCells count="13">
    <mergeCell ref="B7:B17"/>
    <mergeCell ref="B22:B26"/>
    <mergeCell ref="B27:B32"/>
    <mergeCell ref="B33:C33"/>
    <mergeCell ref="B34:C34"/>
    <mergeCell ref="B35:C35"/>
    <mergeCell ref="B3:C5"/>
    <mergeCell ref="E3:P3"/>
    <mergeCell ref="Q3:T3"/>
    <mergeCell ref="O4:P4"/>
    <mergeCell ref="Q4:Q5"/>
    <mergeCell ref="R4:R5"/>
    <mergeCell ref="S4:T4"/>
  </mergeCells>
  <phoneticPr fontId="3"/>
  <conditionalFormatting sqref="T7:T35">
    <cfRule type="containsErrors" dxfId="0" priority="1" stopIfTrue="1">
      <formula>ISERROR(T7)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2022-01-20T23:54:18Z</dcterms:created>
  <dcterms:modified xsi:type="dcterms:W3CDTF">2022-01-20T23:54:20Z</dcterms:modified>
</cp:coreProperties>
</file>