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UFIL11-SV\10_digital\R3\60_suishin\01_記録用フォルダ\15_オープンデータ\データの棚卸し\03_データ\消防課回答\（消防課）オープンデータ提供\"/>
    </mc:Choice>
  </mc:AlternateContent>
  <bookViews>
    <workbookView xWindow="0" yWindow="0" windowWidth="20490" windowHeight="7680"/>
  </bookViews>
  <sheets>
    <sheet name="５月" sheetId="1" r:id="rId1"/>
  </sheets>
  <externalReferences>
    <externalReference r:id="rId2"/>
    <externalReference r:id="rId3"/>
  </externalReferences>
  <definedNames>
    <definedName name="_xlnm.Print_Area" localSheetId="0">'５月'!$A$1:$R$66</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F2" i="1"/>
  <c r="D7" i="1"/>
  <c r="E7" i="1"/>
  <c r="F7" i="1"/>
  <c r="G7" i="1"/>
  <c r="H7" i="1"/>
  <c r="I7" i="1"/>
  <c r="J7" i="1"/>
  <c r="K7" i="1"/>
  <c r="L7" i="1"/>
  <c r="M7" i="1"/>
  <c r="N7" i="1"/>
  <c r="O7" i="1"/>
  <c r="P7" i="1"/>
  <c r="E8" i="1"/>
  <c r="F8" i="1"/>
  <c r="D8" i="1" s="1"/>
  <c r="G8" i="1"/>
  <c r="H8" i="1"/>
  <c r="I8" i="1"/>
  <c r="J8" i="1"/>
  <c r="J9" i="1" s="1"/>
  <c r="J10" i="1" s="1"/>
  <c r="K8" i="1"/>
  <c r="L8" i="1"/>
  <c r="M8" i="1"/>
  <c r="N8" i="1"/>
  <c r="N9" i="1" s="1"/>
  <c r="N10" i="1" s="1"/>
  <c r="O8" i="1"/>
  <c r="P8" i="1"/>
  <c r="E9" i="1"/>
  <c r="G9" i="1"/>
  <c r="H9" i="1"/>
  <c r="H10" i="1" s="1"/>
  <c r="I9" i="1"/>
  <c r="K9" i="1"/>
  <c r="L9" i="1"/>
  <c r="L10" i="1" s="1"/>
  <c r="M9" i="1"/>
  <c r="O9" i="1"/>
  <c r="P9" i="1"/>
  <c r="P10" i="1" s="1"/>
  <c r="D11" i="1"/>
  <c r="E11" i="1"/>
  <c r="F11" i="1"/>
  <c r="G11" i="1"/>
  <c r="H11" i="1"/>
  <c r="I11" i="1"/>
  <c r="U21" i="1" s="1"/>
  <c r="J11" i="1"/>
  <c r="K11" i="1"/>
  <c r="L11" i="1"/>
  <c r="M11" i="1"/>
  <c r="N11" i="1"/>
  <c r="O11" i="1"/>
  <c r="P11" i="1"/>
  <c r="U11" i="1"/>
  <c r="D12" i="1"/>
  <c r="E12" i="1"/>
  <c r="E10" i="1" s="1"/>
  <c r="F12" i="1"/>
  <c r="G12" i="1"/>
  <c r="G10" i="1" s="1"/>
  <c r="H12" i="1"/>
  <c r="I12" i="1"/>
  <c r="I10" i="1" s="1"/>
  <c r="J12" i="1"/>
  <c r="K12" i="1"/>
  <c r="K10" i="1" s="1"/>
  <c r="L12" i="1"/>
  <c r="M12" i="1"/>
  <c r="M10" i="1" s="1"/>
  <c r="N12" i="1"/>
  <c r="O12" i="1"/>
  <c r="O10" i="1" s="1"/>
  <c r="P12" i="1"/>
  <c r="U14" i="1"/>
  <c r="U15" i="1"/>
  <c r="D17" i="1"/>
  <c r="E17" i="1"/>
  <c r="F17" i="1"/>
  <c r="G17" i="1"/>
  <c r="G19" i="1" s="1"/>
  <c r="H17" i="1"/>
  <c r="I17" i="1"/>
  <c r="J17" i="1"/>
  <c r="K17" i="1"/>
  <c r="K19" i="1" s="1"/>
  <c r="L17" i="1"/>
  <c r="M17" i="1"/>
  <c r="N17" i="1"/>
  <c r="O17" i="1"/>
  <c r="O19" i="1" s="1"/>
  <c r="P17" i="1"/>
  <c r="Q17" i="1"/>
  <c r="U17" i="1"/>
  <c r="D18" i="1"/>
  <c r="D19" i="1" s="1"/>
  <c r="D20" i="1" s="1"/>
  <c r="E18" i="1"/>
  <c r="G18" i="1"/>
  <c r="H18" i="1"/>
  <c r="X26" i="1" s="1"/>
  <c r="I18" i="1"/>
  <c r="J18" i="1"/>
  <c r="K18" i="1"/>
  <c r="L18" i="1"/>
  <c r="U29" i="1" s="1"/>
  <c r="M18" i="1"/>
  <c r="N18" i="1"/>
  <c r="O18" i="1"/>
  <c r="P18" i="1"/>
  <c r="P19" i="1" s="1"/>
  <c r="P20" i="1" s="1"/>
  <c r="Q18" i="1"/>
  <c r="U18" i="1"/>
  <c r="E19" i="1"/>
  <c r="E20" i="1" s="1"/>
  <c r="I19" i="1"/>
  <c r="J19" i="1"/>
  <c r="J20" i="1" s="1"/>
  <c r="M19" i="1"/>
  <c r="N19" i="1"/>
  <c r="N20" i="1" s="1"/>
  <c r="Q19" i="1"/>
  <c r="Q20" i="1" s="1"/>
  <c r="U20" i="1"/>
  <c r="D21" i="1"/>
  <c r="E21" i="1"/>
  <c r="F21" i="1"/>
  <c r="G21" i="1"/>
  <c r="H21" i="1"/>
  <c r="I21" i="1"/>
  <c r="J21" i="1"/>
  <c r="K21" i="1"/>
  <c r="L21" i="1"/>
  <c r="M21" i="1"/>
  <c r="N21" i="1"/>
  <c r="O21" i="1"/>
  <c r="P21" i="1"/>
  <c r="Q21" i="1"/>
  <c r="D22" i="1"/>
  <c r="E22" i="1"/>
  <c r="F22" i="1"/>
  <c r="G22" i="1"/>
  <c r="H22" i="1"/>
  <c r="I22" i="1"/>
  <c r="J22" i="1"/>
  <c r="K22" i="1"/>
  <c r="L22" i="1"/>
  <c r="M22" i="1"/>
  <c r="N22" i="1"/>
  <c r="O22" i="1"/>
  <c r="P22" i="1"/>
  <c r="Q22" i="1"/>
  <c r="W26" i="1"/>
  <c r="AA26" i="1"/>
  <c r="O20" i="1" l="1"/>
  <c r="K20" i="1"/>
  <c r="G20" i="1"/>
  <c r="U7" i="1"/>
  <c r="U6" i="1"/>
  <c r="U23" i="1" s="1"/>
  <c r="U8" i="1"/>
  <c r="U9" i="1" s="1"/>
  <c r="Z26" i="1"/>
  <c r="V26" i="1"/>
  <c r="L19" i="1"/>
  <c r="H19" i="1"/>
  <c r="AC26" i="1"/>
  <c r="Y26" i="1"/>
  <c r="U26" i="1"/>
  <c r="M20" i="1"/>
  <c r="I20" i="1"/>
  <c r="F18" i="1"/>
  <c r="U30" i="1" s="1"/>
  <c r="U12" i="1"/>
  <c r="F9" i="1"/>
  <c r="AB26" i="1"/>
  <c r="H20" i="1" l="1"/>
  <c r="V27" i="1"/>
  <c r="U27" i="1"/>
  <c r="F19" i="1"/>
  <c r="V28" i="1" s="1"/>
  <c r="L20" i="1"/>
  <c r="Z28" i="1"/>
  <c r="Z27" i="1"/>
  <c r="Y30" i="1"/>
  <c r="Y31" i="1" s="1"/>
  <c r="AA27" i="1"/>
  <c r="D9" i="1"/>
  <c r="D10" i="1" s="1"/>
  <c r="F10" i="1"/>
  <c r="AB27" i="1"/>
  <c r="Y27" i="1"/>
  <c r="AC27" i="1"/>
  <c r="X27" i="1"/>
  <c r="W27" i="1"/>
  <c r="F20" i="1" l="1"/>
  <c r="X28" i="1"/>
  <c r="AB28" i="1"/>
  <c r="AC28" i="1"/>
  <c r="Y28" i="1"/>
  <c r="AA28" i="1"/>
  <c r="W28" i="1"/>
  <c r="U28" i="1"/>
</calcChain>
</file>

<file path=xl/comments1.xml><?xml version="1.0" encoding="utf-8"?>
<comments xmlns="http://schemas.openxmlformats.org/spreadsheetml/2006/main">
  <authors>
    <author>Gifu</author>
  </authors>
  <commentList>
    <comment ref="P15" authorId="0" shapeId="0">
      <text>
        <r>
          <rPr>
            <b/>
            <sz val="9"/>
            <color indexed="81"/>
            <rFont val="ＭＳ Ｐゴシック"/>
            <family val="3"/>
            <charset val="128"/>
          </rPr>
          <t>Gifu:</t>
        </r>
        <r>
          <rPr>
            <sz val="9"/>
            <color indexed="81"/>
            <rFont val="ＭＳ Ｐゴシック"/>
            <family val="3"/>
            <charset val="128"/>
          </rPr>
          <t xml:space="preserve">
「配線器具、マッチ・ライター、電気機器、その他」の合計</t>
        </r>
      </text>
    </comment>
  </commentList>
</comments>
</file>

<file path=xl/sharedStrings.xml><?xml version="1.0" encoding="utf-8"?>
<sst xmlns="http://schemas.openxmlformats.org/spreadsheetml/2006/main" count="140" uniqueCount="109">
  <si>
    <t>あなたや家族の大切な命を守るために、一日も早い住宅用火災警報器の設置をお願いします。</t>
    <rPh sb="4" eb="6">
      <t>カゾク</t>
    </rPh>
    <rPh sb="7" eb="9">
      <t>タイセツ</t>
    </rPh>
    <rPh sb="10" eb="11">
      <t>イノチ</t>
    </rPh>
    <rPh sb="12" eb="13">
      <t>マモ</t>
    </rPh>
    <rPh sb="18" eb="20">
      <t>イチニチ</t>
    </rPh>
    <rPh sb="21" eb="22">
      <t>ハヤ</t>
    </rPh>
    <rPh sb="23" eb="26">
      <t>ジュウタクヨウ</t>
    </rPh>
    <rPh sb="26" eb="28">
      <t>カサイ</t>
    </rPh>
    <rPh sb="28" eb="31">
      <t>ケイホウキ</t>
    </rPh>
    <rPh sb="32" eb="34">
      <t>セッチ</t>
    </rPh>
    <rPh sb="36" eb="37">
      <t>ネガ</t>
    </rPh>
    <phoneticPr fontId="2"/>
  </si>
  <si>
    <t>岐阜県</t>
    <rPh sb="0" eb="3">
      <t>ギフケン</t>
    </rPh>
    <phoneticPr fontId="2"/>
  </si>
  <si>
    <t>・新設住宅　平成18年6月～　　・既存住宅　平成23年6月～</t>
    <rPh sb="1" eb="3">
      <t>シンセツ</t>
    </rPh>
    <rPh sb="3" eb="5">
      <t>ジュウタク</t>
    </rPh>
    <rPh sb="6" eb="8">
      <t>ヘイセイ</t>
    </rPh>
    <rPh sb="10" eb="11">
      <t>ネン</t>
    </rPh>
    <phoneticPr fontId="2"/>
  </si>
  <si>
    <t>全国</t>
    <rPh sb="0" eb="2">
      <t>ゼンコク</t>
    </rPh>
    <phoneticPr fontId="2"/>
  </si>
  <si>
    <t>R1.6</t>
    <phoneticPr fontId="2"/>
  </si>
  <si>
    <t>H30.6</t>
    <phoneticPr fontId="2"/>
  </si>
  <si>
    <t>寝室と寝室がある階の階段上部（寝室が２階以上の場合）</t>
    <rPh sb="0" eb="2">
      <t>シンシツ</t>
    </rPh>
    <rPh sb="3" eb="5">
      <t>シンシツ</t>
    </rPh>
    <rPh sb="8" eb="9">
      <t>カイ</t>
    </rPh>
    <rPh sb="10" eb="12">
      <t>カイダン</t>
    </rPh>
    <rPh sb="12" eb="14">
      <t>ジョウブ</t>
    </rPh>
    <rPh sb="15" eb="17">
      <t>シンシツ</t>
    </rPh>
    <rPh sb="19" eb="20">
      <t>カイ</t>
    </rPh>
    <rPh sb="20" eb="22">
      <t>イジョウ</t>
    </rPh>
    <rPh sb="23" eb="25">
      <t>バアイ</t>
    </rPh>
    <phoneticPr fontId="2"/>
  </si>
  <si>
    <t>条例適合率</t>
    <rPh sb="0" eb="2">
      <t>ジョウレイ</t>
    </rPh>
    <rPh sb="2" eb="4">
      <t>テキゴウ</t>
    </rPh>
    <rPh sb="4" eb="5">
      <t>リツ</t>
    </rPh>
    <phoneticPr fontId="2"/>
  </si>
  <si>
    <t>増減</t>
    <rPh sb="0" eb="2">
      <t>ゾウゲン</t>
    </rPh>
    <phoneticPr fontId="2"/>
  </si>
  <si>
    <t>参考(前回)</t>
    <rPh sb="0" eb="2">
      <t>サンコウ</t>
    </rPh>
    <rPh sb="3" eb="5">
      <t>ゼンカイ</t>
    </rPh>
    <phoneticPr fontId="2"/>
  </si>
  <si>
    <t>設置率</t>
    <rPh sb="0" eb="2">
      <t>セッチ</t>
    </rPh>
    <rPh sb="2" eb="3">
      <t>リツ</t>
    </rPh>
    <phoneticPr fontId="2"/>
  </si>
  <si>
    <t>○設置義務のある場所</t>
    <rPh sb="1" eb="3">
      <t>セッチ</t>
    </rPh>
    <rPh sb="3" eb="5">
      <t>ギム</t>
    </rPh>
    <rPh sb="8" eb="10">
      <t>バショ</t>
    </rPh>
    <phoneticPr fontId="2"/>
  </si>
  <si>
    <t>４７都道府県中、岐阜県の設置率は２４番目となります。</t>
    <rPh sb="2" eb="6">
      <t>トドウフケン</t>
    </rPh>
    <rPh sb="6" eb="7">
      <t>チュウ</t>
    </rPh>
    <rPh sb="8" eb="11">
      <t>ギフケン</t>
    </rPh>
    <rPh sb="12" eb="14">
      <t>セッチ</t>
    </rPh>
    <rPh sb="14" eb="15">
      <t>リツ</t>
    </rPh>
    <rPh sb="18" eb="20">
      <t>バンメ</t>
    </rPh>
    <phoneticPr fontId="2"/>
  </si>
  <si>
    <t>全国における住宅用火災警報器の設置率は８２．３％、岐阜県における設置率は８０．９％となっており、前回の７９．５％から１．４ポイントの増加となります。</t>
    <rPh sb="0" eb="2">
      <t>ゼンコク</t>
    </rPh>
    <rPh sb="15" eb="17">
      <t>セッチ</t>
    </rPh>
    <rPh sb="25" eb="28">
      <t>ギフケン</t>
    </rPh>
    <rPh sb="32" eb="34">
      <t>セッチ</t>
    </rPh>
    <rPh sb="34" eb="35">
      <t>リツ</t>
    </rPh>
    <rPh sb="48" eb="50">
      <t>ゼンカイ</t>
    </rPh>
    <rPh sb="66" eb="68">
      <t>ゾウカ</t>
    </rPh>
    <phoneticPr fontId="2"/>
  </si>
  <si>
    <t>消防法の改正により、県内では平成23年5月31日までの設置が義務化された、住宅用火災警報器の設置率（令和元年6月時点）が８月に公表されました。</t>
    <rPh sb="0" eb="3">
      <t>ショウボウホウ</t>
    </rPh>
    <rPh sb="4" eb="6">
      <t>カイセイ</t>
    </rPh>
    <rPh sb="10" eb="12">
      <t>ケンナイ</t>
    </rPh>
    <rPh sb="14" eb="16">
      <t>ヘイセイ</t>
    </rPh>
    <rPh sb="18" eb="19">
      <t>ネン</t>
    </rPh>
    <rPh sb="23" eb="24">
      <t>ニチ</t>
    </rPh>
    <rPh sb="27" eb="29">
      <t>セッチ</t>
    </rPh>
    <rPh sb="30" eb="33">
      <t>ギムカ</t>
    </rPh>
    <rPh sb="37" eb="40">
      <t>ジュウタクヨウ</t>
    </rPh>
    <rPh sb="40" eb="42">
      <t>カサイ</t>
    </rPh>
    <rPh sb="42" eb="45">
      <t>ケイホウキ</t>
    </rPh>
    <rPh sb="46" eb="48">
      <t>セッチ</t>
    </rPh>
    <rPh sb="48" eb="49">
      <t>リツ</t>
    </rPh>
    <rPh sb="50" eb="52">
      <t>レイワ</t>
    </rPh>
    <rPh sb="52" eb="53">
      <t>ガン</t>
    </rPh>
    <rPh sb="53" eb="54">
      <t>ネン</t>
    </rPh>
    <rPh sb="54" eb="55">
      <t>ヘイネン</t>
    </rPh>
    <rPh sb="56" eb="58">
      <t>ジテン</t>
    </rPh>
    <rPh sb="61" eb="62">
      <t>ガツ</t>
    </rPh>
    <rPh sb="63" eb="65">
      <t>コウヒョウ</t>
    </rPh>
    <phoneticPr fontId="2"/>
  </si>
  <si>
    <t>■　岐阜県内令和元年６月時点の設置率は８０．９％！</t>
    <rPh sb="2" eb="4">
      <t>ギフ</t>
    </rPh>
    <rPh sb="4" eb="6">
      <t>ケンナイ</t>
    </rPh>
    <rPh sb="6" eb="8">
      <t>レイワ</t>
    </rPh>
    <rPh sb="8" eb="9">
      <t>ガン</t>
    </rPh>
    <rPh sb="9" eb="10">
      <t>ネン</t>
    </rPh>
    <rPh sb="10" eb="11">
      <t>ヘイネン</t>
    </rPh>
    <rPh sb="12" eb="14">
      <t>ジテン</t>
    </rPh>
    <rPh sb="15" eb="17">
      <t>セッチ</t>
    </rPh>
    <rPh sb="17" eb="18">
      <t>リツ</t>
    </rPh>
    <phoneticPr fontId="2"/>
  </si>
  <si>
    <t>★　住宅用火災警報器を設置しましょう！！</t>
    <rPh sb="2" eb="5">
      <t>ジュウタクヨウ</t>
    </rPh>
    <rPh sb="5" eb="7">
      <t>カサイ</t>
    </rPh>
    <rPh sb="7" eb="10">
      <t>ケイホウキ</t>
    </rPh>
    <rPh sb="11" eb="13">
      <t>セッチ</t>
    </rPh>
    <phoneticPr fontId="2"/>
  </si>
  <si>
    <t>その火事を 防ぐあなたに 金メダル</t>
    <rPh sb="2" eb="4">
      <t>カジ</t>
    </rPh>
    <rPh sb="6" eb="7">
      <t>フセ</t>
    </rPh>
    <rPh sb="13" eb="14">
      <t>キン</t>
    </rPh>
    <phoneticPr fontId="2"/>
  </si>
  <si>
    <t>　　</t>
    <phoneticPr fontId="2"/>
  </si>
  <si>
    <t>★　２０２０年度　全国統一防火標語</t>
    <rPh sb="6" eb="7">
      <t>ネン</t>
    </rPh>
    <rPh sb="7" eb="8">
      <t>ド</t>
    </rPh>
    <rPh sb="9" eb="11">
      <t>ゼンコク</t>
    </rPh>
    <rPh sb="11" eb="13">
      <t>トウイツ</t>
    </rPh>
    <rPh sb="13" eb="15">
      <t>ボウカ</t>
    </rPh>
    <rPh sb="15" eb="17">
      <t>ヒョウゴ</t>
    </rPh>
    <phoneticPr fontId="2"/>
  </si>
  <si>
    <t> ・子どもの手の届くところに放置しないようにしましょう。</t>
    <phoneticPr fontId="2"/>
  </si>
  <si>
    <t> ・爆発の危険性があるので、自動車内、直射日光の当たる場所や火気の近くなどに放置しないようにしましょう。</t>
    <phoneticPr fontId="2"/>
  </si>
  <si>
    <t>ライター</t>
    <phoneticPr fontId="2"/>
  </si>
  <si>
    <t>■</t>
    <phoneticPr fontId="2"/>
  </si>
  <si>
    <t> ・時間を置くと揮発したガスの量が増え過ぎて危険なので、木炭の下に着火剤をしぼり出したら速やかに点火しましょう。</t>
    <phoneticPr fontId="2"/>
  </si>
  <si>
    <t> ・着火剤の「つぎたし」や火の中への投げ入れは絶対にやめましょう。</t>
    <phoneticPr fontId="2"/>
  </si>
  <si>
    <t> ・子どもには使用させないようにしましょう。</t>
    <phoneticPr fontId="2"/>
  </si>
  <si>
    <t>バーベキュー等に使用する着火剤</t>
    <phoneticPr fontId="2"/>
  </si>
  <si>
    <t>・子どもだけでなく親などの大人と一緒に遊びましょう。大人は子どもたちの行動をよく監視し、危険な行為は止めさせましょう。</t>
    <phoneticPr fontId="2"/>
  </si>
  <si>
    <t>・必ず水の入ったバケツを準備してから使いましょう。</t>
    <rPh sb="1" eb="2">
      <t>カナラ</t>
    </rPh>
    <rPh sb="3" eb="4">
      <t>ミズ</t>
    </rPh>
    <rPh sb="5" eb="6">
      <t>ハイ</t>
    </rPh>
    <rPh sb="12" eb="14">
      <t>ジュンビ</t>
    </rPh>
    <rPh sb="18" eb="19">
      <t>ツカ</t>
    </rPh>
    <phoneticPr fontId="2"/>
  </si>
  <si>
    <t>・利用上の注意事項などをよく読み、必ず守りましょう。</t>
    <rPh sb="14" eb="15">
      <t>ヨ</t>
    </rPh>
    <rPh sb="17" eb="18">
      <t>カナラ</t>
    </rPh>
    <phoneticPr fontId="2"/>
  </si>
  <si>
    <t>花火</t>
    <phoneticPr fontId="2"/>
  </si>
  <si>
    <t>いずれも取扱説明や注意事項をよく読み、事故やトラブルに遭わないよう、注意しましょう。</t>
    <rPh sb="4" eb="6">
      <t>トリアツカイ</t>
    </rPh>
    <rPh sb="6" eb="8">
      <t>セツメイ</t>
    </rPh>
    <rPh sb="9" eb="11">
      <t>チュウイ</t>
    </rPh>
    <rPh sb="11" eb="13">
      <t>ジコウ</t>
    </rPh>
    <rPh sb="16" eb="17">
      <t>ヨ</t>
    </rPh>
    <phoneticPr fontId="2"/>
  </si>
  <si>
    <t>もうすぐ７月です。夏の暑い時期に起こりやすい事故やトラブルのポイントとなる情報をまとめました。</t>
    <rPh sb="5" eb="6">
      <t>ガツ</t>
    </rPh>
    <phoneticPr fontId="2"/>
  </si>
  <si>
    <t>★　夏を安全に楽しく過ごすために・・・</t>
    <rPh sb="2" eb="3">
      <t>ナツ</t>
    </rPh>
    <rPh sb="4" eb="6">
      <t>アンゼン</t>
    </rPh>
    <rPh sb="7" eb="8">
      <t>タノ</t>
    </rPh>
    <rPh sb="10" eb="11">
      <t>ス</t>
    </rPh>
    <phoneticPr fontId="2"/>
  </si>
  <si>
    <t>・「放火」と「放火の疑い」を合わせた件数は２件（３．０％）です。</t>
    <rPh sb="2" eb="4">
      <t>ホウカ</t>
    </rPh>
    <rPh sb="7" eb="9">
      <t>ホウカ</t>
    </rPh>
    <rPh sb="10" eb="11">
      <t>ウタガ</t>
    </rPh>
    <rPh sb="14" eb="15">
      <t>ア</t>
    </rPh>
    <rPh sb="18" eb="20">
      <t>ケンスウ</t>
    </rPh>
    <rPh sb="22" eb="23">
      <t>ケン</t>
    </rPh>
    <phoneticPr fontId="2"/>
  </si>
  <si>
    <t>出火原因の第１位は「たばこ」、「たき火」で４件、第３位は「こんろ」で３件でした。</t>
    <rPh sb="0" eb="2">
      <t>シュッカ</t>
    </rPh>
    <rPh sb="2" eb="4">
      <t>ゲンイン</t>
    </rPh>
    <rPh sb="5" eb="6">
      <t>ダイ</t>
    </rPh>
    <rPh sb="7" eb="8">
      <t>イ</t>
    </rPh>
    <rPh sb="18" eb="19">
      <t>ビ</t>
    </rPh>
    <rPh sb="22" eb="23">
      <t>ケン</t>
    </rPh>
    <rPh sb="24" eb="25">
      <t>ダイ</t>
    </rPh>
    <rPh sb="26" eb="27">
      <t>イ</t>
    </rPh>
    <rPh sb="35" eb="36">
      <t>ケン</t>
    </rPh>
    <phoneticPr fontId="2"/>
  </si>
  <si>
    <t>３</t>
  </si>
  <si>
    <t>割合</t>
    <rPh sb="0" eb="2">
      <t>ワリアイ</t>
    </rPh>
    <phoneticPr fontId="2"/>
  </si>
  <si>
    <t>放火と放火疑い</t>
    <rPh sb="0" eb="2">
      <t>ホウカ</t>
    </rPh>
    <rPh sb="3" eb="5">
      <t>ホウカ</t>
    </rPh>
    <rPh sb="5" eb="6">
      <t>ウタガ</t>
    </rPh>
    <phoneticPr fontId="2"/>
  </si>
  <si>
    <t>５月の火災による死者は２人で前年同月と比較し２人増加し、負傷者は３人で前年同月と比較し５人減少しました。</t>
    <rPh sb="3" eb="5">
      <t>カサイ</t>
    </rPh>
    <rPh sb="8" eb="10">
      <t>シシャ</t>
    </rPh>
    <rPh sb="12" eb="13">
      <t>ニン</t>
    </rPh>
    <rPh sb="14" eb="16">
      <t>ゼンネン</t>
    </rPh>
    <rPh sb="16" eb="18">
      <t>ドウゲツ</t>
    </rPh>
    <rPh sb="19" eb="21">
      <t>ヒカク</t>
    </rPh>
    <rPh sb="23" eb="24">
      <t>ニン</t>
    </rPh>
    <rPh sb="24" eb="26">
      <t>ゾウカ</t>
    </rPh>
    <rPh sb="28" eb="31">
      <t>フショウシャ</t>
    </rPh>
    <rPh sb="33" eb="34">
      <t>ニン</t>
    </rPh>
    <rPh sb="35" eb="37">
      <t>ゼンネン</t>
    </rPh>
    <rPh sb="37" eb="39">
      <t>ドウゲツ</t>
    </rPh>
    <rPh sb="40" eb="42">
      <t>ヒカク</t>
    </rPh>
    <rPh sb="44" eb="45">
      <t>ニン</t>
    </rPh>
    <rPh sb="45" eb="47">
      <t>ゲンショウ</t>
    </rPh>
    <phoneticPr fontId="2"/>
  </si>
  <si>
    <t>２</t>
    <phoneticPr fontId="2"/>
  </si>
  <si>
    <t>・建物火災は全火災の５０．７％でした。</t>
    <phoneticPr fontId="2"/>
  </si>
  <si>
    <t>本月順位</t>
    <rPh sb="0" eb="2">
      <t>ホンゲツ</t>
    </rPh>
    <rPh sb="2" eb="4">
      <t>ジュンイ</t>
    </rPh>
    <phoneticPr fontId="2"/>
  </si>
  <si>
    <t>・建物火災は３４件（２件増）、林野火災は２件（３件減）、車両火災は９件（２件増）、その他火災は２２件（１１件減）となっています。</t>
    <rPh sb="1" eb="3">
      <t>タテモノ</t>
    </rPh>
    <rPh sb="3" eb="5">
      <t>カサイ</t>
    </rPh>
    <rPh sb="8" eb="9">
      <t>ケン</t>
    </rPh>
    <rPh sb="11" eb="12">
      <t>ケン</t>
    </rPh>
    <rPh sb="12" eb="13">
      <t>ゾウ</t>
    </rPh>
    <rPh sb="24" eb="25">
      <t>ケン</t>
    </rPh>
    <rPh sb="25" eb="26">
      <t>ゲン</t>
    </rPh>
    <rPh sb="28" eb="30">
      <t>シャリョウ</t>
    </rPh>
    <rPh sb="30" eb="32">
      <t>カサイ</t>
    </rPh>
    <rPh sb="34" eb="35">
      <t>ケン</t>
    </rPh>
    <rPh sb="37" eb="38">
      <t>ケン</t>
    </rPh>
    <rPh sb="38" eb="39">
      <t>ゾウ</t>
    </rPh>
    <rPh sb="43" eb="44">
      <t>タ</t>
    </rPh>
    <rPh sb="44" eb="46">
      <t>カサイ</t>
    </rPh>
    <rPh sb="49" eb="50">
      <t>ケン</t>
    </rPh>
    <rPh sb="53" eb="54">
      <t>ケン</t>
    </rPh>
    <rPh sb="54" eb="55">
      <t>ゲン</t>
    </rPh>
    <phoneticPr fontId="2"/>
  </si>
  <si>
    <t>不明           調査中</t>
    <rPh sb="0" eb="2">
      <t>フメイ</t>
    </rPh>
    <rPh sb="13" eb="15">
      <t>チョウサ</t>
    </rPh>
    <rPh sb="15" eb="16">
      <t>ナカ</t>
    </rPh>
    <phoneticPr fontId="2"/>
  </si>
  <si>
    <t>その他</t>
    <rPh sb="2" eb="3">
      <t>タ</t>
    </rPh>
    <phoneticPr fontId="2"/>
  </si>
  <si>
    <t>電灯・電話等配線</t>
    <rPh sb="0" eb="2">
      <t>デントウ</t>
    </rPh>
    <rPh sb="3" eb="5">
      <t>デンワ</t>
    </rPh>
    <rPh sb="5" eb="6">
      <t>トウ</t>
    </rPh>
    <rPh sb="6" eb="8">
      <t>ハイセン</t>
    </rPh>
    <phoneticPr fontId="2"/>
  </si>
  <si>
    <t>火入れ</t>
    <rPh sb="0" eb="2">
      <t>ヒイ</t>
    </rPh>
    <phoneticPr fontId="2"/>
  </si>
  <si>
    <t>ストーブ</t>
  </si>
  <si>
    <t>放火の疑い</t>
    <rPh sb="0" eb="2">
      <t>ホウカ</t>
    </rPh>
    <rPh sb="3" eb="4">
      <t>ウタガ</t>
    </rPh>
    <phoneticPr fontId="2"/>
  </si>
  <si>
    <t>放　火</t>
    <rPh sb="0" eb="1">
      <t>ホウ</t>
    </rPh>
    <rPh sb="2" eb="3">
      <t>ヒ</t>
    </rPh>
    <phoneticPr fontId="2"/>
  </si>
  <si>
    <t>たき火</t>
    <rPh sb="2" eb="3">
      <t>ビ</t>
    </rPh>
    <phoneticPr fontId="2"/>
  </si>
  <si>
    <t>火遊び</t>
    <rPh sb="0" eb="2">
      <t>ヒアソ</t>
    </rPh>
    <phoneticPr fontId="2"/>
  </si>
  <si>
    <t>こんろ</t>
  </si>
  <si>
    <t>たばこ</t>
  </si>
  <si>
    <t>計</t>
    <rPh sb="0" eb="1">
      <t>ケイ</t>
    </rPh>
    <phoneticPr fontId="2"/>
  </si>
  <si>
    <t>５月の総出火件数は６７件で、前年同月に比べ１０件減少（１３．０％減）しました。</t>
    <rPh sb="3" eb="4">
      <t>ソウ</t>
    </rPh>
    <rPh sb="4" eb="6">
      <t>シュッカ</t>
    </rPh>
    <rPh sb="6" eb="8">
      <t>ケンスウ</t>
    </rPh>
    <rPh sb="11" eb="12">
      <t>ケン</t>
    </rPh>
    <rPh sb="14" eb="16">
      <t>ゼンネン</t>
    </rPh>
    <rPh sb="16" eb="18">
      <t>ドウゲツ</t>
    </rPh>
    <rPh sb="19" eb="20">
      <t>クラ</t>
    </rPh>
    <rPh sb="23" eb="24">
      <t>ケン</t>
    </rPh>
    <rPh sb="24" eb="26">
      <t>ゲンショウ</t>
    </rPh>
    <rPh sb="32" eb="33">
      <t>ゲン</t>
    </rPh>
    <phoneticPr fontId="2"/>
  </si>
  <si>
    <t>１</t>
    <phoneticPr fontId="2"/>
  </si>
  <si>
    <t>建物火災の割合</t>
    <rPh sb="0" eb="2">
      <t>タテモノ</t>
    </rPh>
    <rPh sb="2" eb="4">
      <t>カサイ</t>
    </rPh>
    <rPh sb="5" eb="7">
      <t>ワリアイ</t>
    </rPh>
    <phoneticPr fontId="2"/>
  </si>
  <si>
    <t>※数字は速報値ですので、今後変わる場合があります。</t>
    <rPh sb="1" eb="3">
      <t>スウジ</t>
    </rPh>
    <rPh sb="4" eb="7">
      <t>ソクホウチ</t>
    </rPh>
    <rPh sb="12" eb="14">
      <t>コンゴ</t>
    </rPh>
    <rPh sb="14" eb="15">
      <t>カ</t>
    </rPh>
    <rPh sb="17" eb="19">
      <t>バアイ</t>
    </rPh>
    <phoneticPr fontId="2"/>
  </si>
  <si>
    <t>累計分</t>
    <rPh sb="0" eb="2">
      <t>ルイケイ</t>
    </rPh>
    <rPh sb="2" eb="3">
      <t>ブン</t>
    </rPh>
    <phoneticPr fontId="2"/>
  </si>
  <si>
    <t>年</t>
    <rPh sb="0" eb="1">
      <t>ネン</t>
    </rPh>
    <phoneticPr fontId="2"/>
  </si>
  <si>
    <t>前年比</t>
    <rPh sb="0" eb="3">
      <t>ゼンネンヒ</t>
    </rPh>
    <phoneticPr fontId="2"/>
  </si>
  <si>
    <t>同　　月　　分</t>
    <rPh sb="0" eb="1">
      <t>ドウ</t>
    </rPh>
    <rPh sb="3" eb="4">
      <t>ツキ</t>
    </rPh>
    <rPh sb="6" eb="7">
      <t>ブン</t>
    </rPh>
    <phoneticPr fontId="2"/>
  </si>
  <si>
    <t>前</t>
    <rPh sb="0" eb="1">
      <t>マエ</t>
    </rPh>
    <phoneticPr fontId="2"/>
  </si>
  <si>
    <t>前年累計比較</t>
    <rPh sb="0" eb="2">
      <t>ゼンネン</t>
    </rPh>
    <rPh sb="2" eb="4">
      <t>ルイケイ</t>
    </rPh>
    <rPh sb="4" eb="6">
      <t>ヒカク</t>
    </rPh>
    <phoneticPr fontId="2"/>
  </si>
  <si>
    <t>累　　　  計</t>
    <rPh sb="0" eb="1">
      <t>ルイ</t>
    </rPh>
    <rPh sb="6" eb="7">
      <t>ケイ</t>
    </rPh>
    <phoneticPr fontId="2"/>
  </si>
  <si>
    <t>本　 月　 計</t>
    <rPh sb="0" eb="1">
      <t>ホン</t>
    </rPh>
    <rPh sb="3" eb="4">
      <t>ツキ</t>
    </rPh>
    <rPh sb="6" eb="7">
      <t>ケイ</t>
    </rPh>
    <phoneticPr fontId="2"/>
  </si>
  <si>
    <t>車両火災</t>
    <rPh sb="0" eb="2">
      <t>シャリョウ</t>
    </rPh>
    <rPh sb="2" eb="4">
      <t>カサイ</t>
    </rPh>
    <phoneticPr fontId="2"/>
  </si>
  <si>
    <t>前 月 累 計</t>
    <rPh sb="0" eb="1">
      <t>マエ</t>
    </rPh>
    <rPh sb="2" eb="3">
      <t>ツキ</t>
    </rPh>
    <rPh sb="4" eb="5">
      <t>ルイ</t>
    </rPh>
    <rPh sb="6" eb="7">
      <t>ケイ</t>
    </rPh>
    <phoneticPr fontId="2"/>
  </si>
  <si>
    <t>合</t>
    <rPh sb="0" eb="1">
      <t>ゴウ</t>
    </rPh>
    <phoneticPr fontId="2"/>
  </si>
  <si>
    <t>（人）</t>
    <rPh sb="1" eb="2">
      <t>ヒト</t>
    </rPh>
    <phoneticPr fontId="2"/>
  </si>
  <si>
    <t>ストーブ</t>
    <phoneticPr fontId="2"/>
  </si>
  <si>
    <t>こんろ</t>
    <phoneticPr fontId="2"/>
  </si>
  <si>
    <t>たばこ</t>
    <phoneticPr fontId="2"/>
  </si>
  <si>
    <t>負　傷　者</t>
    <rPh sb="0" eb="1">
      <t>フ</t>
    </rPh>
    <rPh sb="2" eb="3">
      <t>キズ</t>
    </rPh>
    <rPh sb="4" eb="5">
      <t>モノ</t>
    </rPh>
    <phoneticPr fontId="2"/>
  </si>
  <si>
    <t>死　　者</t>
    <rPh sb="0" eb="1">
      <t>シ</t>
    </rPh>
    <rPh sb="3" eb="4">
      <t>モノ</t>
    </rPh>
    <phoneticPr fontId="2"/>
  </si>
  <si>
    <t>林野火災</t>
    <rPh sb="0" eb="2">
      <t>リンヤ</t>
    </rPh>
    <rPh sb="2" eb="4">
      <t>カサイ</t>
    </rPh>
    <phoneticPr fontId="2"/>
  </si>
  <si>
    <t>出　　　　　　　　火　　　　　　　　原　　　　　　　　因　　　　　　　　（件）</t>
    <rPh sb="0" eb="1">
      <t>デ</t>
    </rPh>
    <rPh sb="9" eb="10">
      <t>ヒ</t>
    </rPh>
    <rPh sb="18" eb="19">
      <t>ハラ</t>
    </rPh>
    <rPh sb="27" eb="28">
      <t>イン</t>
    </rPh>
    <rPh sb="37" eb="38">
      <t>ケン</t>
    </rPh>
    <phoneticPr fontId="2"/>
  </si>
  <si>
    <t>死　　傷　　者　　数</t>
    <rPh sb="0" eb="1">
      <t>シ</t>
    </rPh>
    <rPh sb="3" eb="4">
      <t>キズ</t>
    </rPh>
    <rPh sb="6" eb="7">
      <t>モノ</t>
    </rPh>
    <rPh sb="9" eb="10">
      <t>スウ</t>
    </rPh>
    <phoneticPr fontId="2"/>
  </si>
  <si>
    <t>区　　分</t>
    <rPh sb="0" eb="1">
      <t>ク</t>
    </rPh>
    <rPh sb="3" eb="4">
      <t>ブン</t>
    </rPh>
    <phoneticPr fontId="2"/>
  </si>
  <si>
    <t>建物火災</t>
    <rPh sb="0" eb="2">
      <t>タテモノ</t>
    </rPh>
    <rPh sb="2" eb="4">
      <t>カサイ</t>
    </rPh>
    <phoneticPr fontId="2"/>
  </si>
  <si>
    <t>前年比（割合）</t>
    <rPh sb="0" eb="3">
      <t>ゼンネンヒ</t>
    </rPh>
    <rPh sb="4" eb="6">
      <t>ワリアイ</t>
    </rPh>
    <phoneticPr fontId="2"/>
  </si>
  <si>
    <t>累　　　 計</t>
    <rPh sb="0" eb="1">
      <t>ルイ</t>
    </rPh>
    <rPh sb="5" eb="6">
      <t>ケイ</t>
    </rPh>
    <phoneticPr fontId="2"/>
  </si>
  <si>
    <t>本　月　計</t>
    <rPh sb="0" eb="1">
      <t>ホン</t>
    </rPh>
    <rPh sb="2" eb="3">
      <t>ツキ</t>
    </rPh>
    <rPh sb="4" eb="5">
      <t>ケイ</t>
    </rPh>
    <phoneticPr fontId="2"/>
  </si>
  <si>
    <t>前年同月比</t>
    <rPh sb="0" eb="2">
      <t>ゼンネン</t>
    </rPh>
    <rPh sb="2" eb="5">
      <t>ドウゲツヒ</t>
    </rPh>
    <phoneticPr fontId="2"/>
  </si>
  <si>
    <t>総出火件数</t>
    <rPh sb="0" eb="1">
      <t>ソウ</t>
    </rPh>
    <rPh sb="1" eb="3">
      <t>シュッカ</t>
    </rPh>
    <rPh sb="3" eb="5">
      <t>ケンスウ</t>
    </rPh>
    <phoneticPr fontId="2"/>
  </si>
  <si>
    <t>（人）</t>
    <rPh sb="1" eb="2">
      <t>ニン</t>
    </rPh>
    <phoneticPr fontId="2"/>
  </si>
  <si>
    <t>（世帯）</t>
    <rPh sb="1" eb="3">
      <t>セタイ</t>
    </rPh>
    <phoneticPr fontId="2"/>
  </si>
  <si>
    <t>（棟）</t>
    <rPh sb="1" eb="2">
      <t>ムネ</t>
    </rPh>
    <phoneticPr fontId="2"/>
  </si>
  <si>
    <t>（千円）</t>
    <rPh sb="1" eb="3">
      <t>センエン</t>
    </rPh>
    <phoneticPr fontId="2"/>
  </si>
  <si>
    <t>面　 積 （ａ）</t>
    <rPh sb="0" eb="1">
      <t>メン</t>
    </rPh>
    <rPh sb="3" eb="4">
      <t>セキ</t>
    </rPh>
    <phoneticPr fontId="2"/>
  </si>
  <si>
    <t>表面積（㎡）</t>
    <rPh sb="0" eb="3">
      <t>ヒョウメンセキ</t>
    </rPh>
    <phoneticPr fontId="2"/>
  </si>
  <si>
    <t>床面積（㎡）</t>
    <rPh sb="0" eb="1">
      <t>ユカ</t>
    </rPh>
    <rPh sb="1" eb="3">
      <t>メンセキ</t>
    </rPh>
    <phoneticPr fontId="2"/>
  </si>
  <si>
    <t>住宅(併用共同含）</t>
    <rPh sb="0" eb="2">
      <t>ジュウタク</t>
    </rPh>
    <rPh sb="3" eb="5">
      <t>ヘイヨウ</t>
    </rPh>
    <rPh sb="5" eb="7">
      <t>キョウドウ</t>
    </rPh>
    <rPh sb="7" eb="8">
      <t>フク</t>
    </rPh>
    <phoneticPr fontId="2"/>
  </si>
  <si>
    <t>り災人員</t>
    <rPh sb="1" eb="2">
      <t>サイ</t>
    </rPh>
    <rPh sb="2" eb="4">
      <t>ジンイン</t>
    </rPh>
    <phoneticPr fontId="2"/>
  </si>
  <si>
    <t>り災世帯数</t>
    <rPh sb="1" eb="2">
      <t>サイ</t>
    </rPh>
    <rPh sb="2" eb="5">
      <t>セタイスウ</t>
    </rPh>
    <phoneticPr fontId="2"/>
  </si>
  <si>
    <t>焼損棟数</t>
    <rPh sb="0" eb="2">
      <t>ショウソン</t>
    </rPh>
    <rPh sb="2" eb="3">
      <t>ムネ</t>
    </rPh>
    <rPh sb="3" eb="4">
      <t>スウ</t>
    </rPh>
    <phoneticPr fontId="2"/>
  </si>
  <si>
    <t>火災損害額</t>
    <rPh sb="0" eb="2">
      <t>カサイ</t>
    </rPh>
    <rPh sb="2" eb="5">
      <t>ソンガイガク</t>
    </rPh>
    <phoneticPr fontId="2"/>
  </si>
  <si>
    <t>林 野 焼 損</t>
    <rPh sb="0" eb="1">
      <t>ハヤシ</t>
    </rPh>
    <rPh sb="2" eb="3">
      <t>ノ</t>
    </rPh>
    <rPh sb="4" eb="5">
      <t>ヤキ</t>
    </rPh>
    <rPh sb="6" eb="7">
      <t>ソン</t>
    </rPh>
    <phoneticPr fontId="2"/>
  </si>
  <si>
    <t>建 物 焼 損</t>
    <rPh sb="0" eb="1">
      <t>ダテ</t>
    </rPh>
    <rPh sb="2" eb="3">
      <t>モノ</t>
    </rPh>
    <rPh sb="4" eb="5">
      <t>ヤキ</t>
    </rPh>
    <rPh sb="6" eb="7">
      <t>ソン</t>
    </rPh>
    <phoneticPr fontId="2"/>
  </si>
  <si>
    <t>車  両</t>
    <rPh sb="0" eb="1">
      <t>クルマ</t>
    </rPh>
    <rPh sb="3" eb="4">
      <t>リョウ</t>
    </rPh>
    <phoneticPr fontId="2"/>
  </si>
  <si>
    <t>林  野</t>
    <rPh sb="0" eb="1">
      <t>ハヤシ</t>
    </rPh>
    <rPh sb="3" eb="4">
      <t>ノ</t>
    </rPh>
    <phoneticPr fontId="2"/>
  </si>
  <si>
    <t>建  　　物</t>
    <rPh sb="0" eb="1">
      <t>ダテ</t>
    </rPh>
    <rPh sb="5" eb="6">
      <t>モノ</t>
    </rPh>
    <phoneticPr fontId="2"/>
  </si>
  <si>
    <t>焼　　 損　　 面　　 積</t>
    <rPh sb="0" eb="1">
      <t>ヤキ</t>
    </rPh>
    <rPh sb="4" eb="5">
      <t>ソン</t>
    </rPh>
    <rPh sb="8" eb="9">
      <t>メン</t>
    </rPh>
    <rPh sb="12" eb="13">
      <t>セキ</t>
    </rPh>
    <phoneticPr fontId="2"/>
  </si>
  <si>
    <t>火　　　災　　　件　　　数　　（件）</t>
    <rPh sb="0" eb="1">
      <t>ヒ</t>
    </rPh>
    <rPh sb="4" eb="5">
      <t>ワザワ</t>
    </rPh>
    <rPh sb="8" eb="9">
      <t>ケン</t>
    </rPh>
    <rPh sb="12" eb="13">
      <t>カズ</t>
    </rPh>
    <rPh sb="16" eb="17">
      <t>ケン</t>
    </rPh>
    <phoneticPr fontId="2"/>
  </si>
  <si>
    <t>（令和２年５月分）</t>
    <rPh sb="1" eb="3">
      <t>レイワ</t>
    </rPh>
    <rPh sb="4" eb="5">
      <t>ネン</t>
    </rPh>
    <rPh sb="5" eb="6">
      <t>ガンネン</t>
    </rPh>
    <phoneticPr fontId="2"/>
  </si>
  <si>
    <t>火　災　概　況　月　報</t>
    <rPh sb="0" eb="1">
      <t>ヒ</t>
    </rPh>
    <rPh sb="2" eb="3">
      <t>ワザワ</t>
    </rPh>
    <rPh sb="4" eb="5">
      <t>オオムネ</t>
    </rPh>
    <rPh sb="6" eb="7">
      <t>イワン</t>
    </rPh>
    <rPh sb="8" eb="9">
      <t>ツキ</t>
    </rPh>
    <rPh sb="10" eb="11">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</si>
</sst>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 &quot;#,##0"/>
    <numFmt numFmtId="178" formatCode="#,##0_ ;[Red]\-#,##0\ "/>
  </numFmts>
  <fonts count="42"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11"/>
      <color indexed="12"/>
      <name val="ＭＳ Ｐゴシック"/>
      <family val="3"/>
      <charset val="128"/>
    </font>
    <font>
      <sz val="12"/>
      <color indexed="10"/>
      <name val="ＭＳ Ｐゴシック"/>
      <family val="3"/>
      <charset val="128"/>
    </font>
    <font>
      <sz val="11"/>
      <name val="游ゴシック"/>
      <family val="3"/>
      <charset val="128"/>
      <scheme val="minor"/>
    </font>
    <font>
      <b/>
      <sz val="16"/>
      <color rgb="FFFF3300"/>
      <name val="游ゴシック"/>
      <family val="3"/>
      <charset val="128"/>
      <scheme val="minor"/>
    </font>
    <font>
      <sz val="11"/>
      <color theme="1"/>
      <name val="游ゴシック"/>
      <family val="3"/>
      <charset val="128"/>
      <scheme val="minor"/>
    </font>
    <font>
      <b/>
      <sz val="11"/>
      <name val="游ゴシック"/>
      <family val="3"/>
      <charset val="128"/>
      <scheme val="minor"/>
    </font>
    <font>
      <sz val="11"/>
      <color rgb="FF0070C0"/>
      <name val="游ゴシック"/>
      <family val="3"/>
      <charset val="128"/>
      <scheme val="minor"/>
    </font>
    <font>
      <b/>
      <sz val="14"/>
      <color rgb="FF0070C0"/>
      <name val="游ゴシック"/>
      <family val="3"/>
      <charset val="128"/>
      <scheme val="minor"/>
    </font>
    <font>
      <b/>
      <sz val="12"/>
      <name val="游ゴシック"/>
      <family val="3"/>
      <charset val="128"/>
      <scheme val="minor"/>
    </font>
    <font>
      <b/>
      <sz val="18"/>
      <color rgb="FFFF3300"/>
      <name val="游ゴシック"/>
      <family val="3"/>
      <charset val="128"/>
      <scheme val="minor"/>
    </font>
    <font>
      <b/>
      <sz val="28"/>
      <color rgb="FF00B0F0"/>
      <name val="Meiryo UI"/>
      <family val="3"/>
      <charset val="128"/>
    </font>
    <font>
      <sz val="12"/>
      <name val="游ゴシック"/>
      <family val="3"/>
      <charset val="128"/>
      <scheme val="minor"/>
    </font>
    <font>
      <sz val="14"/>
      <name val="游ゴシック"/>
      <family val="3"/>
      <charset val="128"/>
      <scheme val="minor"/>
    </font>
    <font>
      <b/>
      <sz val="14"/>
      <color indexed="12"/>
      <name val="游ゴシック"/>
      <family val="3"/>
      <charset val="128"/>
      <scheme val="minor"/>
    </font>
    <font>
      <b/>
      <sz val="14"/>
      <color rgb="FF0070C0"/>
      <name val="ＭＳ Ｐゴシック"/>
      <family val="3"/>
      <charset val="128"/>
    </font>
    <font>
      <sz val="14"/>
      <color rgb="FF0070C0"/>
      <name val="ＭＳ Ｐゴシック"/>
      <family val="3"/>
      <charset val="128"/>
    </font>
    <font>
      <sz val="14"/>
      <color rgb="FF0070C0"/>
      <name val="游ゴシック"/>
      <family val="3"/>
      <charset val="128"/>
      <scheme val="minor"/>
    </font>
    <font>
      <u/>
      <sz val="12"/>
      <name val="游ゴシック"/>
      <family val="3"/>
      <charset val="128"/>
      <scheme val="minor"/>
    </font>
    <font>
      <b/>
      <sz val="12"/>
      <color rgb="FF0070C0"/>
      <name val="游ゴシック"/>
      <family val="3"/>
      <charset val="128"/>
      <scheme val="minor"/>
    </font>
    <font>
      <b/>
      <sz val="16"/>
      <color rgb="FFFF0000"/>
      <name val="游ゴシック"/>
      <family val="3"/>
      <charset val="128"/>
      <scheme val="minor"/>
    </font>
    <font>
      <u/>
      <sz val="16"/>
      <name val="游ゴシック"/>
      <family val="3"/>
      <charset val="128"/>
      <scheme val="minor"/>
    </font>
    <font>
      <u/>
      <sz val="16"/>
      <name val="ＭＳ Ｐゴシック"/>
      <family val="3"/>
      <charset val="128"/>
    </font>
    <font>
      <b/>
      <sz val="12"/>
      <color rgb="FFFF0000"/>
      <name val="ＭＳ Ｐゴシック"/>
      <family val="3"/>
      <charset val="128"/>
    </font>
    <font>
      <b/>
      <sz val="16"/>
      <color rgb="FFFF0000"/>
      <name val="ＭＳ Ｐゴシック"/>
      <family val="3"/>
      <charset val="128"/>
    </font>
    <font>
      <b/>
      <sz val="12"/>
      <color indexed="12"/>
      <name val="ＭＳ Ｐゴシック"/>
      <family val="3"/>
      <charset val="128"/>
    </font>
    <font>
      <b/>
      <sz val="12"/>
      <name val="ＭＳ Ｐゴシック"/>
      <family val="3"/>
      <charset val="128"/>
    </font>
    <font>
      <b/>
      <sz val="12"/>
      <color theme="1"/>
      <name val="ＭＳ Ｐゴシック"/>
      <family val="3"/>
      <charset val="128"/>
    </font>
    <font>
      <sz val="10"/>
      <name val="ＭＳ Ｐゴシック"/>
      <family val="3"/>
      <charset val="128"/>
    </font>
    <font>
      <sz val="12"/>
      <color rgb="FFFF0000"/>
      <name val="ＭＳ Ｐゴシック"/>
      <family val="3"/>
      <charset val="128"/>
    </font>
    <font>
      <b/>
      <sz val="11"/>
      <name val="ＭＳ Ｐゴシック"/>
      <family val="3"/>
      <charset val="128"/>
    </font>
    <font>
      <b/>
      <sz val="15"/>
      <name val="ＭＳ Ｐゴシック"/>
      <family val="3"/>
      <charset val="128"/>
    </font>
    <font>
      <b/>
      <sz val="10"/>
      <name val="ＭＳ Ｐゴシック"/>
      <family val="3"/>
      <charset val="128"/>
    </font>
    <font>
      <b/>
      <sz val="14"/>
      <name val="ＭＳ Ｐゴシック"/>
      <family val="3"/>
      <charset val="128"/>
    </font>
    <font>
      <b/>
      <sz val="18"/>
      <name val="ＭＳ Ｐゴシック"/>
      <family val="3"/>
      <charset val="128"/>
    </font>
    <font>
      <b/>
      <sz val="18"/>
      <name val="Meiryo UI"/>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63">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cellStyleXfs>
  <cellXfs count="202">
    <xf numFmtId="0" fontId="0" fillId="0" borderId="0" xfId="0">
      <alignment vertical="center"/>
    </xf>
    <xf numFmtId="0" fontId="3" fillId="0" borderId="0" xfId="0" applyFont="1">
      <alignment vertical="center"/>
    </xf>
    <xf numFmtId="0" fontId="4" fillId="0" borderId="0" xfId="0" applyFont="1">
      <alignment vertical="center"/>
    </xf>
    <xf numFmtId="0" fontId="1" fillId="0" borderId="0" xfId="0" applyFont="1">
      <alignment vertical="center"/>
    </xf>
    <xf numFmtId="0" fontId="5" fillId="0" borderId="0" xfId="0" applyFont="1">
      <alignment vertical="center"/>
    </xf>
    <xf numFmtId="0" fontId="0" fillId="0" borderId="0" xfId="0" applyBorder="1">
      <alignment vertical="center"/>
    </xf>
    <xf numFmtId="0" fontId="0" fillId="0" borderId="0" xfId="0" applyFill="1" applyBorder="1">
      <alignment vertical="center"/>
    </xf>
    <xf numFmtId="0" fontId="6" fillId="0" borderId="0" xfId="0" applyFont="1" applyBorder="1">
      <alignment vertical="center"/>
    </xf>
    <xf numFmtId="0" fontId="7" fillId="0" borderId="0" xfId="0" applyFont="1">
      <alignment vertical="center"/>
    </xf>
    <xf numFmtId="0" fontId="8" fillId="0" borderId="0" xfId="0" applyFont="1">
      <alignment vertical="center"/>
    </xf>
    <xf numFmtId="176" fontId="9"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10" fillId="0" borderId="0" xfId="0" applyFont="1">
      <alignment vertical="center"/>
    </xf>
    <xf numFmtId="176" fontId="9"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0" fontId="7" fillId="0" borderId="8" xfId="0" applyFont="1" applyBorder="1" applyAlignment="1">
      <alignment horizontal="center" vertical="center"/>
    </xf>
    <xf numFmtId="0" fontId="9" fillId="0" borderId="9" xfId="0" applyFont="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3" xfId="0" applyFont="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7" fillId="0" borderId="0" xfId="0" applyFont="1" applyBorder="1">
      <alignment vertical="center"/>
    </xf>
    <xf numFmtId="0" fontId="13" fillId="0" borderId="0" xfId="0"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Border="1">
      <alignment vertical="center"/>
    </xf>
    <xf numFmtId="0" fontId="17" fillId="0" borderId="0" xfId="0" applyFont="1">
      <alignment vertical="center"/>
    </xf>
    <xf numFmtId="0" fontId="0" fillId="0" borderId="0" xfId="0" applyFont="1" applyAlignment="1">
      <alignment vertical="center"/>
    </xf>
    <xf numFmtId="0" fontId="18" fillId="0" borderId="0" xfId="0" applyFont="1">
      <alignment vertical="center"/>
    </xf>
    <xf numFmtId="0" fontId="16" fillId="0" borderId="0" xfId="0" applyFont="1" applyFill="1" applyBorder="1">
      <alignment vertical="center"/>
    </xf>
    <xf numFmtId="0" fontId="19" fillId="0" borderId="0" xfId="0" applyFont="1" applyAlignment="1">
      <alignment horizontal="left" vertical="center"/>
    </xf>
    <xf numFmtId="0" fontId="20" fillId="0" borderId="0" xfId="0" applyFont="1">
      <alignment vertical="center"/>
    </xf>
    <xf numFmtId="0" fontId="19" fillId="0" borderId="0" xfId="0" applyFont="1">
      <alignment vertical="center"/>
    </xf>
    <xf numFmtId="0" fontId="21" fillId="0" borderId="0" xfId="0" applyFont="1">
      <alignment vertical="center"/>
    </xf>
    <xf numFmtId="0" fontId="0" fillId="0" borderId="0" xfId="0" applyFont="1" applyFill="1" applyBorder="1">
      <alignment vertical="center"/>
    </xf>
    <xf numFmtId="0" fontId="22" fillId="0" borderId="0" xfId="0" applyFont="1">
      <alignment vertical="center"/>
    </xf>
    <xf numFmtId="0" fontId="23" fillId="0" borderId="0" xfId="0" applyFont="1">
      <alignment vertical="center"/>
    </xf>
    <xf numFmtId="0" fontId="0" fillId="0" borderId="0" xfId="0" applyFont="1" applyBorder="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176" fontId="0" fillId="0" borderId="0" xfId="2" applyNumberFormat="1" applyFont="1">
      <alignment vertical="center"/>
    </xf>
    <xf numFmtId="0" fontId="30" fillId="0" borderId="0" xfId="0" quotePrefix="1" applyFont="1" applyAlignment="1">
      <alignment horizontal="left" vertical="center"/>
    </xf>
    <xf numFmtId="38" fontId="1" fillId="0" borderId="0" xfId="0" applyNumberFormat="1" applyFont="1">
      <alignment vertical="center"/>
    </xf>
    <xf numFmtId="176" fontId="30" fillId="0" borderId="0" xfId="2" applyNumberFormat="1" applyFont="1">
      <alignment vertical="center"/>
    </xf>
    <xf numFmtId="38" fontId="30" fillId="0" borderId="0" xfId="0" applyNumberFormat="1" applyFont="1">
      <alignment vertical="center"/>
    </xf>
    <xf numFmtId="176" fontId="30" fillId="0" borderId="0" xfId="0" applyNumberFormat="1" applyFont="1">
      <alignment vertical="center"/>
    </xf>
    <xf numFmtId="0" fontId="31" fillId="0" borderId="0" xfId="0" applyFont="1">
      <alignment vertical="center"/>
    </xf>
    <xf numFmtId="176" fontId="1" fillId="0" borderId="0" xfId="2" applyNumberFormat="1" applyFont="1">
      <alignment vertical="center"/>
    </xf>
    <xf numFmtId="38" fontId="32" fillId="0" borderId="0" xfId="1" applyFont="1" applyBorder="1" applyAlignment="1"/>
    <xf numFmtId="38" fontId="4" fillId="0" borderId="0" xfId="1" applyFont="1" applyBorder="1" applyAlignment="1"/>
    <xf numFmtId="38" fontId="33" fillId="0" borderId="0" xfId="1" applyFont="1" applyBorder="1" applyAlignment="1"/>
    <xf numFmtId="0" fontId="32" fillId="0" borderId="0" xfId="3" applyFont="1" applyBorder="1" applyAlignment="1">
      <alignment horizontal="distributed" vertical="center"/>
    </xf>
    <xf numFmtId="0" fontId="32" fillId="0" borderId="0" xfId="3" applyFont="1" applyBorder="1" applyAlignment="1">
      <alignment horizontal="center" vertical="center"/>
    </xf>
    <xf numFmtId="38" fontId="1" fillId="0" borderId="16" xfId="1" applyFont="1" applyBorder="1" applyAlignment="1"/>
    <xf numFmtId="38" fontId="1" fillId="0" borderId="3" xfId="1" applyFont="1" applyBorder="1" applyAlignment="1"/>
    <xf numFmtId="38" fontId="1" fillId="0" borderId="17" xfId="1" applyFont="1" applyBorder="1" applyAlignment="1"/>
    <xf numFmtId="38" fontId="1" fillId="0" borderId="4" xfId="1" applyFont="1" applyBorder="1" applyAlignment="1"/>
    <xf numFmtId="0" fontId="32" fillId="0" borderId="16" xfId="3" applyFont="1" applyBorder="1" applyAlignment="1">
      <alignment horizontal="distributed" vertical="center"/>
    </xf>
    <xf numFmtId="0" fontId="32" fillId="0" borderId="2" xfId="3" applyFont="1" applyBorder="1" applyAlignment="1">
      <alignment horizontal="distributed" vertical="center"/>
    </xf>
    <xf numFmtId="0" fontId="32" fillId="0" borderId="18" xfId="3" applyFont="1" applyBorder="1" applyAlignment="1">
      <alignment horizontal="center" vertical="center"/>
    </xf>
    <xf numFmtId="38" fontId="1" fillId="0" borderId="19" xfId="1" applyFont="1" applyBorder="1" applyAlignment="1"/>
    <xf numFmtId="38" fontId="1" fillId="0" borderId="20" xfId="1" applyFont="1" applyBorder="1" applyAlignment="1"/>
    <xf numFmtId="38" fontId="1" fillId="0" borderId="21" xfId="1" applyFont="1" applyBorder="1" applyAlignment="1"/>
    <xf numFmtId="38" fontId="1" fillId="0" borderId="22" xfId="1" applyFont="1" applyBorder="1" applyAlignment="1"/>
    <xf numFmtId="0" fontId="32" fillId="0" borderId="19" xfId="3" applyFont="1" applyBorder="1" applyAlignment="1">
      <alignment horizontal="center" vertical="center"/>
    </xf>
    <xf numFmtId="0" fontId="32" fillId="0" borderId="23" xfId="3" applyFont="1" applyBorder="1" applyAlignment="1">
      <alignment horizontal="center" vertical="center"/>
    </xf>
    <xf numFmtId="0" fontId="32" fillId="0" borderId="15" xfId="3" applyFont="1" applyBorder="1" applyAlignment="1">
      <alignment horizontal="center" vertical="center"/>
    </xf>
    <xf numFmtId="0" fontId="34" fillId="0" borderId="0" xfId="0" applyFont="1">
      <alignment vertical="center"/>
    </xf>
    <xf numFmtId="177" fontId="0" fillId="0" borderId="0" xfId="1" quotePrefix="1" applyNumberFormat="1" applyFont="1" applyFill="1" applyBorder="1" applyAlignment="1"/>
    <xf numFmtId="177" fontId="1" fillId="0" borderId="24" xfId="1" applyNumberFormat="1" applyFont="1" applyFill="1" applyBorder="1" applyAlignment="1"/>
    <xf numFmtId="177" fontId="1" fillId="0" borderId="25" xfId="1" applyNumberFormat="1" applyFont="1" applyFill="1" applyBorder="1" applyAlignment="1"/>
    <xf numFmtId="177" fontId="1" fillId="0" borderId="3" xfId="1" applyNumberFormat="1" applyFont="1" applyFill="1" applyBorder="1" applyAlignment="1"/>
    <xf numFmtId="177" fontId="1" fillId="0" borderId="26" xfId="1" applyNumberFormat="1" applyFont="1" applyFill="1" applyBorder="1" applyAlignment="1"/>
    <xf numFmtId="177" fontId="1" fillId="0" borderId="27" xfId="1" applyNumberFormat="1" applyFont="1" applyFill="1" applyBorder="1" applyAlignment="1"/>
    <xf numFmtId="177" fontId="1" fillId="0" borderId="4" xfId="1" applyNumberFormat="1" applyFont="1" applyFill="1" applyBorder="1" applyAlignment="1"/>
    <xf numFmtId="177" fontId="1" fillId="0" borderId="18" xfId="1" applyNumberFormat="1" applyFont="1" applyFill="1" applyBorder="1" applyAlignment="1"/>
    <xf numFmtId="0" fontId="1" fillId="0" borderId="28" xfId="0" applyFont="1" applyBorder="1" applyAlignment="1">
      <alignment horizontal="center" vertical="center"/>
    </xf>
    <xf numFmtId="0" fontId="32" fillId="0" borderId="6" xfId="3" applyFont="1" applyBorder="1" applyAlignment="1">
      <alignment horizontal="center" vertical="center"/>
    </xf>
    <xf numFmtId="0" fontId="32" fillId="0" borderId="29" xfId="3" applyFont="1" applyBorder="1" applyAlignment="1">
      <alignment horizontal="center"/>
    </xf>
    <xf numFmtId="38" fontId="1" fillId="2" borderId="28" xfId="1" applyFont="1" applyFill="1" applyBorder="1" applyAlignment="1"/>
    <xf numFmtId="38" fontId="1" fillId="2" borderId="7" xfId="1" applyFont="1" applyFill="1" applyBorder="1" applyAlignment="1"/>
    <xf numFmtId="38" fontId="1" fillId="2" borderId="8" xfId="1" applyFont="1" applyFill="1" applyBorder="1" applyAlignment="1"/>
    <xf numFmtId="0" fontId="32" fillId="2" borderId="30" xfId="3" applyFont="1" applyFill="1" applyBorder="1" applyAlignment="1">
      <alignment horizontal="center" vertical="center"/>
    </xf>
    <xf numFmtId="0" fontId="32" fillId="2" borderId="31" xfId="3" applyFont="1" applyFill="1" applyBorder="1" applyAlignment="1">
      <alignment horizontal="center" vertical="center"/>
    </xf>
    <xf numFmtId="38" fontId="1" fillId="3" borderId="28" xfId="1" applyFont="1" applyFill="1" applyBorder="1" applyAlignment="1"/>
    <xf numFmtId="38" fontId="1" fillId="3" borderId="7" xfId="1" applyFont="1" applyFill="1" applyBorder="1" applyAlignment="1"/>
    <xf numFmtId="38" fontId="1" fillId="3" borderId="32" xfId="1" applyFont="1" applyFill="1" applyBorder="1" applyAlignment="1"/>
    <xf numFmtId="38" fontId="1" fillId="3" borderId="8" xfId="1" applyFont="1" applyFill="1" applyBorder="1" applyAlignment="1"/>
    <xf numFmtId="0" fontId="32" fillId="3" borderId="28" xfId="3" applyFont="1" applyFill="1" applyBorder="1" applyAlignment="1">
      <alignment vertical="center"/>
    </xf>
    <xf numFmtId="0" fontId="32" fillId="3" borderId="31" xfId="3" applyFont="1" applyFill="1" applyBorder="1" applyAlignment="1">
      <alignment horizontal="center" vertical="center"/>
    </xf>
    <xf numFmtId="0" fontId="32" fillId="0" borderId="29" xfId="3" applyFont="1" applyBorder="1"/>
    <xf numFmtId="38" fontId="1" fillId="0" borderId="33" xfId="1" applyFont="1" applyBorder="1" applyAlignment="1"/>
    <xf numFmtId="38" fontId="0" fillId="0" borderId="22" xfId="1" applyFont="1" applyBorder="1" applyAlignment="1"/>
    <xf numFmtId="0" fontId="32" fillId="0" borderId="34" xfId="3" applyFont="1" applyBorder="1" applyAlignment="1">
      <alignment horizontal="center" vertical="center"/>
    </xf>
    <xf numFmtId="0" fontId="32" fillId="0" borderId="35" xfId="3" applyFont="1" applyBorder="1" applyAlignment="1">
      <alignment horizontal="center" vertical="center"/>
    </xf>
    <xf numFmtId="0" fontId="32" fillId="0" borderId="15" xfId="3" applyFont="1" applyBorder="1" applyAlignment="1">
      <alignment horizontal="center"/>
    </xf>
    <xf numFmtId="0" fontId="32" fillId="0" borderId="24" xfId="3" applyFont="1" applyBorder="1" applyAlignment="1">
      <alignment horizontal="center" vertical="center" wrapText="1"/>
    </xf>
    <xf numFmtId="0" fontId="32" fillId="0" borderId="25" xfId="3" applyFont="1" applyBorder="1" applyAlignment="1">
      <alignment horizontal="center" vertical="center" wrapText="1"/>
    </xf>
    <xf numFmtId="0" fontId="32" fillId="0" borderId="27" xfId="3" applyFont="1" applyBorder="1" applyAlignment="1">
      <alignment horizontal="center" vertical="center"/>
    </xf>
    <xf numFmtId="0" fontId="1" fillId="0" borderId="25" xfId="0" applyFont="1" applyBorder="1" applyAlignment="1">
      <alignment horizontal="center" vertical="center"/>
    </xf>
    <xf numFmtId="0" fontId="32" fillId="0" borderId="25" xfId="3" applyFont="1" applyBorder="1" applyAlignment="1">
      <alignment horizontal="center" vertical="center"/>
    </xf>
    <xf numFmtId="0" fontId="32" fillId="0" borderId="36" xfId="3" applyFont="1" applyBorder="1" applyAlignment="1">
      <alignment horizontal="center" vertical="center"/>
    </xf>
    <xf numFmtId="0" fontId="32" fillId="0" borderId="18" xfId="3" applyFont="1" applyBorder="1" applyAlignment="1">
      <alignment horizontal="center" vertical="center"/>
    </xf>
    <xf numFmtId="0" fontId="32" fillId="0" borderId="37" xfId="3" applyFont="1" applyBorder="1" applyAlignment="1">
      <alignment horizontal="center"/>
    </xf>
    <xf numFmtId="0" fontId="32" fillId="0" borderId="27" xfId="3" applyFont="1" applyBorder="1" applyAlignment="1">
      <alignment horizontal="center"/>
    </xf>
    <xf numFmtId="0" fontId="32" fillId="0" borderId="24" xfId="3" applyFont="1" applyBorder="1" applyAlignment="1">
      <alignment horizontal="center" vertical="center"/>
    </xf>
    <xf numFmtId="0" fontId="32" fillId="0" borderId="26" xfId="3" applyFont="1" applyBorder="1" applyAlignment="1">
      <alignment horizontal="center" vertical="center"/>
    </xf>
    <xf numFmtId="0" fontId="32" fillId="0" borderId="18" xfId="3" applyFont="1" applyBorder="1"/>
    <xf numFmtId="0" fontId="32" fillId="0" borderId="38" xfId="3" applyFont="1" applyBorder="1" applyAlignment="1">
      <alignment horizontal="center" vertical="center" wrapText="1"/>
    </xf>
    <xf numFmtId="0" fontId="32" fillId="0" borderId="39" xfId="3" applyFont="1" applyBorder="1" applyAlignment="1">
      <alignment horizontal="center" vertical="center" wrapText="1"/>
    </xf>
    <xf numFmtId="0" fontId="0" fillId="0" borderId="39" xfId="0" applyBorder="1" applyAlignment="1">
      <alignment horizontal="center" vertical="center"/>
    </xf>
    <xf numFmtId="0" fontId="32" fillId="0" borderId="39" xfId="3" applyFont="1" applyBorder="1" applyAlignment="1">
      <alignment horizontal="center" vertical="center"/>
    </xf>
    <xf numFmtId="0" fontId="32" fillId="0" borderId="40" xfId="3" applyFont="1" applyBorder="1" applyAlignment="1">
      <alignment horizontal="center" vertical="center"/>
    </xf>
    <xf numFmtId="0" fontId="32" fillId="0" borderId="29" xfId="3" applyFont="1" applyBorder="1" applyAlignment="1">
      <alignment horizontal="center" vertical="center"/>
    </xf>
    <xf numFmtId="0" fontId="32" fillId="0" borderId="41" xfId="3" applyFont="1" applyBorder="1" applyAlignment="1">
      <alignment horizontal="center"/>
    </xf>
    <xf numFmtId="0" fontId="32" fillId="0" borderId="42" xfId="3" applyFont="1" applyBorder="1" applyAlignment="1">
      <alignment horizontal="center"/>
    </xf>
    <xf numFmtId="0" fontId="32" fillId="0" borderId="38" xfId="3" applyFont="1" applyBorder="1" applyAlignment="1">
      <alignment horizontal="center" vertical="center"/>
    </xf>
    <xf numFmtId="0" fontId="32" fillId="0" borderId="0" xfId="3" applyFont="1" applyBorder="1" applyAlignment="1">
      <alignment horizontal="center" vertical="center"/>
    </xf>
    <xf numFmtId="0" fontId="32" fillId="0" borderId="43" xfId="3" applyFont="1" applyBorder="1" applyAlignment="1">
      <alignment horizontal="center" vertical="center"/>
    </xf>
    <xf numFmtId="0" fontId="32" fillId="0" borderId="44" xfId="3" applyFont="1" applyBorder="1" applyAlignment="1">
      <alignment horizontal="center" vertical="center"/>
    </xf>
    <xf numFmtId="0" fontId="32" fillId="0" borderId="15" xfId="3" applyFont="1" applyBorder="1"/>
    <xf numFmtId="0" fontId="32" fillId="0" borderId="26" xfId="3" applyFont="1" applyBorder="1"/>
    <xf numFmtId="0" fontId="32" fillId="0" borderId="0" xfId="3" applyFont="1"/>
    <xf numFmtId="0" fontId="32" fillId="0" borderId="0" xfId="3" applyFont="1" applyAlignment="1">
      <alignment horizontal="left" vertical="center"/>
    </xf>
    <xf numFmtId="38" fontId="1" fillId="0" borderId="1" xfId="1" applyFont="1" applyBorder="1" applyAlignment="1"/>
    <xf numFmtId="38" fontId="1" fillId="0" borderId="45" xfId="1" applyFont="1" applyBorder="1" applyAlignment="1"/>
    <xf numFmtId="38" fontId="1" fillId="0" borderId="4" xfId="1" applyFont="1" applyFill="1" applyBorder="1" applyAlignment="1"/>
    <xf numFmtId="38" fontId="1" fillId="0" borderId="46" xfId="1" applyFont="1" applyBorder="1" applyAlignment="1"/>
    <xf numFmtId="38" fontId="1" fillId="0" borderId="47" xfId="1" applyFont="1" applyBorder="1" applyAlignment="1"/>
    <xf numFmtId="38" fontId="1" fillId="0" borderId="48" xfId="1" applyFont="1" applyBorder="1" applyAlignment="1"/>
    <xf numFmtId="38" fontId="1" fillId="0" borderId="22" xfId="1" applyFont="1" applyFill="1" applyBorder="1" applyAlignment="1"/>
    <xf numFmtId="177" fontId="1" fillId="0" borderId="1" xfId="1" applyNumberFormat="1" applyFont="1" applyFill="1" applyBorder="1" applyAlignment="1"/>
    <xf numFmtId="177" fontId="1" fillId="0" borderId="45" xfId="1" applyNumberFormat="1" applyFont="1" applyFill="1" applyBorder="1" applyAlignment="1"/>
    <xf numFmtId="177" fontId="1" fillId="0" borderId="37" xfId="1" applyNumberFormat="1" applyFont="1" applyFill="1" applyBorder="1" applyAlignment="1"/>
    <xf numFmtId="177" fontId="1" fillId="0" borderId="36" xfId="1" applyNumberFormat="1" applyFont="1" applyFill="1" applyBorder="1" applyAlignment="1"/>
    <xf numFmtId="177" fontId="1" fillId="0" borderId="49" xfId="1" applyNumberFormat="1" applyFont="1" applyFill="1" applyBorder="1" applyAlignment="1"/>
    <xf numFmtId="0" fontId="32" fillId="0" borderId="29" xfId="3" applyFont="1" applyBorder="1" applyAlignment="1">
      <alignment horizontal="center" vertical="center"/>
    </xf>
    <xf numFmtId="38" fontId="1" fillId="2" borderId="5" xfId="1" applyFont="1" applyFill="1" applyBorder="1" applyAlignment="1"/>
    <xf numFmtId="38" fontId="1" fillId="2" borderId="50" xfId="1" applyFont="1" applyFill="1" applyBorder="1" applyAlignment="1"/>
    <xf numFmtId="38" fontId="1" fillId="2" borderId="6" xfId="1" applyFont="1" applyFill="1" applyBorder="1" applyAlignment="1"/>
    <xf numFmtId="38" fontId="1" fillId="2" borderId="51" xfId="1" applyFont="1" applyFill="1" applyBorder="1" applyAlignment="1"/>
    <xf numFmtId="38" fontId="1" fillId="2" borderId="32" xfId="1" applyFont="1" applyFill="1" applyBorder="1" applyAlignment="1"/>
    <xf numFmtId="0" fontId="32" fillId="2" borderId="52" xfId="3" applyFont="1" applyFill="1" applyBorder="1" applyAlignment="1">
      <alignment horizontal="center" vertical="center"/>
    </xf>
    <xf numFmtId="38" fontId="1" fillId="3" borderId="5" xfId="1" applyFont="1" applyFill="1" applyBorder="1" applyAlignment="1"/>
    <xf numFmtId="38" fontId="1" fillId="3" borderId="50" xfId="1" applyFont="1" applyFill="1" applyBorder="1" applyAlignment="1"/>
    <xf numFmtId="38" fontId="1" fillId="3" borderId="53" xfId="1" applyFont="1" applyFill="1" applyBorder="1" applyAlignment="1"/>
    <xf numFmtId="0" fontId="32" fillId="3" borderId="30" xfId="3" applyFont="1" applyFill="1" applyBorder="1" applyAlignment="1">
      <alignment horizontal="center" vertical="center"/>
    </xf>
    <xf numFmtId="0" fontId="32" fillId="3" borderId="52" xfId="3" applyFont="1" applyFill="1" applyBorder="1" applyAlignment="1">
      <alignment horizontal="center" vertical="center"/>
    </xf>
    <xf numFmtId="177" fontId="1" fillId="0" borderId="0" xfId="0" applyNumberFormat="1" applyFont="1">
      <alignment vertical="center"/>
    </xf>
    <xf numFmtId="178" fontId="1" fillId="0" borderId="21" xfId="1" applyNumberFormat="1" applyFont="1" applyBorder="1" applyAlignment="1"/>
    <xf numFmtId="38" fontId="0" fillId="0" borderId="21" xfId="1" applyFont="1" applyBorder="1" applyAlignment="1"/>
    <xf numFmtId="0" fontId="32" fillId="0" borderId="54" xfId="3" applyFont="1" applyBorder="1" applyAlignment="1">
      <alignment horizontal="center" vertical="center"/>
    </xf>
    <xf numFmtId="0" fontId="32" fillId="0" borderId="18" xfId="3" applyFont="1" applyBorder="1" applyAlignment="1">
      <alignment horizontal="center"/>
    </xf>
    <xf numFmtId="0" fontId="32" fillId="0" borderId="55" xfId="3" applyFont="1" applyBorder="1" applyAlignment="1">
      <alignment horizontal="center"/>
    </xf>
    <xf numFmtId="0" fontId="32" fillId="0" borderId="56" xfId="3" applyFont="1" applyBorder="1" applyAlignment="1">
      <alignment horizontal="center"/>
    </xf>
    <xf numFmtId="0" fontId="32" fillId="0" borderId="25" xfId="3" applyFont="1" applyBorder="1"/>
    <xf numFmtId="0" fontId="32" fillId="0" borderId="18" xfId="3" applyFont="1" applyBorder="1" applyAlignment="1">
      <alignment horizontal="distributed"/>
    </xf>
    <xf numFmtId="0" fontId="32" fillId="0" borderId="37" xfId="3" applyFont="1" applyBorder="1" applyAlignment="1">
      <alignment horizontal="center" vertical="center"/>
    </xf>
    <xf numFmtId="0" fontId="0" fillId="0" borderId="3" xfId="0" applyBorder="1" applyAlignment="1">
      <alignment horizontal="center" vertical="center"/>
    </xf>
    <xf numFmtId="0" fontId="2" fillId="0" borderId="27" xfId="3" applyFont="1" applyBorder="1" applyAlignment="1">
      <alignment horizontal="center" vertical="center"/>
    </xf>
    <xf numFmtId="0" fontId="32" fillId="0" borderId="57" xfId="3" applyFont="1" applyBorder="1" applyAlignment="1">
      <alignment horizontal="center" vertical="center"/>
    </xf>
    <xf numFmtId="0" fontId="0" fillId="0" borderId="29" xfId="0" applyBorder="1" applyAlignment="1">
      <alignment horizontal="center"/>
    </xf>
    <xf numFmtId="0" fontId="32" fillId="0" borderId="58" xfId="3" applyFont="1" applyBorder="1" applyAlignment="1">
      <alignment horizontal="center"/>
    </xf>
    <xf numFmtId="0" fontId="32" fillId="0" borderId="52" xfId="3" applyFont="1" applyBorder="1"/>
    <xf numFmtId="0" fontId="32" fillId="0" borderId="59" xfId="3" applyFont="1" applyBorder="1"/>
    <xf numFmtId="0" fontId="32" fillId="0" borderId="53" xfId="3" applyFont="1" applyBorder="1"/>
    <xf numFmtId="0" fontId="32" fillId="0" borderId="41" xfId="3" applyFont="1" applyBorder="1" applyAlignment="1">
      <alignment horizontal="center" vertical="center"/>
    </xf>
    <xf numFmtId="0" fontId="32" fillId="0" borderId="59" xfId="3" applyFont="1" applyBorder="1" applyAlignment="1">
      <alignment horizontal="center" vertical="center"/>
    </xf>
    <xf numFmtId="0" fontId="32" fillId="0" borderId="32" xfId="3" applyFont="1" applyBorder="1" applyAlignment="1">
      <alignment horizontal="center" vertical="center"/>
    </xf>
    <xf numFmtId="0" fontId="32" fillId="0" borderId="60" xfId="3" applyFont="1" applyBorder="1" applyAlignment="1">
      <alignment horizontal="center" vertical="center"/>
    </xf>
    <xf numFmtId="0" fontId="32" fillId="0" borderId="42" xfId="3" applyFont="1" applyBorder="1" applyAlignment="1">
      <alignment horizontal="center" vertical="center"/>
    </xf>
    <xf numFmtId="0" fontId="32" fillId="0" borderId="13" xfId="3" applyFont="1" applyBorder="1"/>
    <xf numFmtId="0" fontId="32" fillId="0" borderId="61" xfId="3" applyFont="1" applyBorder="1"/>
    <xf numFmtId="0" fontId="32" fillId="0" borderId="62" xfId="3" applyFont="1" applyBorder="1" applyAlignment="1">
      <alignment horizontal="center" vertical="center"/>
    </xf>
    <xf numFmtId="0" fontId="0" fillId="0" borderId="15" xfId="0" applyBorder="1" applyAlignment="1">
      <alignment horizontal="center"/>
    </xf>
    <xf numFmtId="0" fontId="1" fillId="0" borderId="0" xfId="3" applyFont="1"/>
    <xf numFmtId="0" fontId="1" fillId="0" borderId="26" xfId="3" applyFont="1" applyBorder="1"/>
    <xf numFmtId="0" fontId="35" fillId="0" borderId="0" xfId="3" applyFont="1"/>
    <xf numFmtId="0" fontId="36" fillId="0" borderId="0" xfId="3" applyFont="1" applyAlignment="1">
      <alignment vertical="center"/>
    </xf>
    <xf numFmtId="0" fontId="1" fillId="0" borderId="0" xfId="3" applyFont="1" applyAlignment="1">
      <alignment vertical="center"/>
    </xf>
    <xf numFmtId="0" fontId="1" fillId="0" borderId="0" xfId="0" applyFont="1" applyAlignment="1">
      <alignment vertical="center"/>
    </xf>
    <xf numFmtId="0" fontId="37" fillId="0" borderId="0" xfId="3" applyFont="1" applyAlignment="1">
      <alignment vertical="center"/>
    </xf>
    <xf numFmtId="0" fontId="38" fillId="0" borderId="0" xfId="3" applyFont="1" applyAlignment="1">
      <alignment horizontal="center" vertical="center"/>
    </xf>
    <xf numFmtId="0" fontId="38" fillId="0" borderId="0" xfId="3" applyFont="1" applyAlignment="1">
      <alignment horizontal="center"/>
    </xf>
    <xf numFmtId="0" fontId="38" fillId="0" borderId="0" xfId="3" applyFont="1" applyAlignment="1"/>
    <xf numFmtId="0" fontId="39" fillId="0" borderId="0" xfId="3" applyFont="1" applyAlignment="1"/>
  </cellXfs>
  <cellStyles count="4">
    <cellStyle name="パーセント" xfId="2" builtinId="5"/>
    <cellStyle name="桁区切り" xfId="1" builtinId="6"/>
    <cellStyle name="標準" xfId="0" builtinId="0"/>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10</xdr:col>
      <xdr:colOff>133350</xdr:colOff>
      <xdr:row>0</xdr:row>
      <xdr:rowOff>86786</xdr:rowOff>
    </xdr:from>
    <xdr:to>
      <xdr:col>16</xdr:col>
      <xdr:colOff>5273</xdr:colOff>
      <xdr:row>2</xdr:row>
      <xdr:rowOff>47625</xdr:rowOff>
    </xdr:to>
    <xdr:sp macro="" textlink="">
      <xdr:nvSpPr>
        <xdr:cNvPr id="2" name="AutoShape 1"/>
        <xdr:cNvSpPr>
          <a:spLocks noChangeArrowheads="1"/>
        </xdr:cNvSpPr>
      </xdr:nvSpPr>
      <xdr:spPr bwMode="auto">
        <a:xfrm>
          <a:off x="6991350" y="86786"/>
          <a:ext cx="3986723" cy="541864"/>
        </a:xfrm>
        <a:prstGeom prst="roundRect">
          <a:avLst/>
        </a:prstGeom>
        <a:solidFill>
          <a:srgbClr val="FFCCFF"/>
        </a:solidFill>
        <a:ln w="9525">
          <a:solidFill>
            <a:schemeClr val="bg1">
              <a:lumMod val="75000"/>
            </a:schemeClr>
          </a:solidFill>
          <a:round/>
          <a:headEnd/>
          <a:tailEnd/>
        </a:ln>
      </xdr:spPr>
      <xdr:txBody>
        <a:bodyPr vertOverflow="clip" wrap="square" lIns="27432" tIns="18288" rIns="27432" bIns="18288" anchor="ctr" upright="1"/>
        <a:lstStyle/>
        <a:p>
          <a:pPr algn="ctr" rtl="0">
            <a:lnSpc>
              <a:spcPts val="1300"/>
            </a:lnSpc>
            <a:defRPr sz="1000"/>
          </a:pPr>
          <a:r>
            <a:rPr lang="ja-JP" altLang="en-US" sz="1100" b="1" i="0" u="none" strike="noStrike" baseline="0">
              <a:solidFill>
                <a:srgbClr val="000000"/>
              </a:solidFill>
              <a:latin typeface="+mn-ea"/>
              <a:ea typeface="+mn-ea"/>
              <a:cs typeface="Meiryo UI" panose="020B0604030504040204" pitchFamily="50" charset="-128"/>
            </a:rPr>
            <a:t>火　災　概　況　通　信　６月号　　令和２年６月１５日</a:t>
          </a:r>
        </a:p>
        <a:p>
          <a:pPr algn="ctr" rtl="0">
            <a:lnSpc>
              <a:spcPts val="1300"/>
            </a:lnSpc>
            <a:defRPr sz="1000"/>
          </a:pPr>
          <a:r>
            <a:rPr lang="ja-JP" altLang="en-US" sz="1100" b="1" i="0" u="none" strike="noStrike" baseline="0">
              <a:solidFill>
                <a:srgbClr val="000000"/>
              </a:solidFill>
              <a:latin typeface="+mn-ea"/>
              <a:ea typeface="+mn-ea"/>
              <a:cs typeface="Meiryo UI" panose="020B0604030504040204" pitchFamily="50" charset="-128"/>
            </a:rPr>
            <a:t>編集・発行　岐阜県消防課　　</a:t>
          </a:r>
          <a:r>
            <a:rPr lang="en-US" altLang="ja-JP" sz="1100" b="1" i="0" u="none" strike="noStrike" baseline="0">
              <a:solidFill>
                <a:srgbClr val="000000"/>
              </a:solidFill>
              <a:latin typeface="+mn-ea"/>
              <a:ea typeface="+mn-ea"/>
              <a:cs typeface="Meiryo UI" panose="020B0604030504040204" pitchFamily="50" charset="-128"/>
            </a:rPr>
            <a:t>TEL</a:t>
          </a:r>
          <a:r>
            <a:rPr lang="ja-JP" altLang="en-US" sz="1100" b="1" i="0" u="none" strike="noStrike" baseline="0">
              <a:solidFill>
                <a:srgbClr val="000000"/>
              </a:solidFill>
              <a:latin typeface="+mn-ea"/>
              <a:ea typeface="+mn-ea"/>
              <a:cs typeface="Meiryo UI" panose="020B0604030504040204" pitchFamily="50" charset="-128"/>
            </a:rPr>
            <a:t>　０５８－２７２－１１２３</a:t>
          </a:r>
          <a:endParaRPr lang="en-US" altLang="ja-JP" sz="1100" b="1" i="0" u="none" strike="noStrike" baseline="0">
            <a:solidFill>
              <a:srgbClr val="000000"/>
            </a:solidFill>
            <a:latin typeface="+mn-ea"/>
            <a:ea typeface="+mn-ea"/>
            <a:cs typeface="Meiryo UI" panose="020B0604030504040204" pitchFamily="50" charset="-128"/>
          </a:endParaRPr>
        </a:p>
      </xdr:txBody>
    </xdr:sp>
    <xdr:clientData/>
  </xdr:twoCellAnchor>
  <xdr:oneCellAnchor>
    <xdr:from>
      <xdr:col>14</xdr:col>
      <xdr:colOff>676275</xdr:colOff>
      <xdr:row>24</xdr:row>
      <xdr:rowOff>28575</xdr:rowOff>
    </xdr:from>
    <xdr:ext cx="1431131" cy="1421606"/>
    <xdr:pic>
      <xdr:nvPicPr>
        <xdr:cNvPr id="3" name="Picture 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162550"/>
          <a:ext cx="1431131" cy="1421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685800</xdr:colOff>
      <xdr:row>28</xdr:row>
      <xdr:rowOff>57150</xdr:rowOff>
    </xdr:from>
    <xdr:ext cx="1412081" cy="1402556"/>
    <xdr:pic>
      <xdr:nvPicPr>
        <xdr:cNvPr id="4" name="Picture 7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0" y="5876925"/>
          <a:ext cx="1412081" cy="1402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647700</xdr:colOff>
      <xdr:row>51</xdr:row>
      <xdr:rowOff>114300</xdr:rowOff>
    </xdr:from>
    <xdr:ext cx="1516856" cy="1497807"/>
    <xdr:pic>
      <xdr:nvPicPr>
        <xdr:cNvPr id="5" name="Picture 3" descr="syota2_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48900" y="11239500"/>
          <a:ext cx="1516856" cy="149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152400</xdr:colOff>
      <xdr:row>58</xdr:row>
      <xdr:rowOff>114300</xdr:rowOff>
    </xdr:from>
    <xdr:to>
      <xdr:col>17</xdr:col>
      <xdr:colOff>314329</xdr:colOff>
      <xdr:row>63</xdr:row>
      <xdr:rowOff>152400</xdr:rowOff>
    </xdr:to>
    <xdr:sp macro="" textlink="">
      <xdr:nvSpPr>
        <xdr:cNvPr id="6" name="テキスト ボックス 5"/>
        <xdr:cNvSpPr txBox="1"/>
      </xdr:nvSpPr>
      <xdr:spPr>
        <a:xfrm>
          <a:off x="9067800" y="13144500"/>
          <a:ext cx="2905129" cy="1123950"/>
        </a:xfrm>
        <a:prstGeom prst="roundRect">
          <a:avLst/>
        </a:prstGeom>
        <a:solidFill>
          <a:srgbClr val="FFCCFF"/>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設置率</a:t>
          </a:r>
          <a:r>
            <a:rPr kumimoji="1" lang="ja-JP" altLang="en-US" sz="1200"/>
            <a:t>：設置義務のある場所の一部分でも設置している住宅を含めた割合</a:t>
          </a:r>
          <a:endParaRPr kumimoji="1" lang="en-US" altLang="ja-JP" sz="1200"/>
        </a:p>
        <a:p>
          <a:pPr>
            <a:lnSpc>
              <a:spcPts val="1500"/>
            </a:lnSpc>
          </a:pPr>
          <a:r>
            <a:rPr kumimoji="1" lang="ja-JP" altLang="en-US" sz="1200" b="1"/>
            <a:t>条例適合率</a:t>
          </a:r>
          <a:r>
            <a:rPr kumimoji="1" lang="ja-JP" altLang="en-US" sz="1200"/>
            <a:t>：設置義務のある場所すべてに設置している住宅の割合</a:t>
          </a:r>
          <a:endParaRPr kumimoji="1" lang="en-US" altLang="ja-JP" sz="1200"/>
        </a:p>
        <a:p>
          <a:endParaRPr kumimoji="1" lang="en-US" altLang="ja-JP" sz="1200"/>
        </a:p>
      </xdr:txBody>
    </xdr:sp>
    <xdr:clientData/>
  </xdr:twoCellAnchor>
  <xdr:oneCellAnchor>
    <xdr:from>
      <xdr:col>13</xdr:col>
      <xdr:colOff>447675</xdr:colOff>
      <xdr:row>35</xdr:row>
      <xdr:rowOff>314325</xdr:rowOff>
    </xdr:from>
    <xdr:ext cx="2300287" cy="2097881"/>
    <xdr:pic>
      <xdr:nvPicPr>
        <xdr:cNvPr id="7" name="図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63075" y="7553325"/>
          <a:ext cx="2300287" cy="2097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647700</xdr:colOff>
      <xdr:row>51</xdr:row>
      <xdr:rowOff>114300</xdr:rowOff>
    </xdr:from>
    <xdr:ext cx="1516856" cy="1497807"/>
    <xdr:pic>
      <xdr:nvPicPr>
        <xdr:cNvPr id="8" name="Picture 3" descr="syota2_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48900" y="11239500"/>
          <a:ext cx="1516856" cy="149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152400</xdr:colOff>
      <xdr:row>58</xdr:row>
      <xdr:rowOff>114300</xdr:rowOff>
    </xdr:from>
    <xdr:to>
      <xdr:col>17</xdr:col>
      <xdr:colOff>314329</xdr:colOff>
      <xdr:row>63</xdr:row>
      <xdr:rowOff>152400</xdr:rowOff>
    </xdr:to>
    <xdr:sp macro="" textlink="">
      <xdr:nvSpPr>
        <xdr:cNvPr id="9" name="テキスト ボックス 8"/>
        <xdr:cNvSpPr txBox="1"/>
      </xdr:nvSpPr>
      <xdr:spPr>
        <a:xfrm>
          <a:off x="9067800" y="13144500"/>
          <a:ext cx="2905129" cy="1123950"/>
        </a:xfrm>
        <a:prstGeom prst="roundRect">
          <a:avLst/>
        </a:prstGeom>
        <a:solidFill>
          <a:srgbClr val="FFCCFF"/>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設置率</a:t>
          </a:r>
          <a:r>
            <a:rPr kumimoji="1" lang="ja-JP" altLang="en-US" sz="1200"/>
            <a:t>：設置義務のある場所の一部分でも設置している住宅を含めた割合</a:t>
          </a:r>
          <a:endParaRPr kumimoji="1" lang="en-US" altLang="ja-JP" sz="1200"/>
        </a:p>
        <a:p>
          <a:pPr>
            <a:lnSpc>
              <a:spcPts val="1500"/>
            </a:lnSpc>
          </a:pPr>
          <a:r>
            <a:rPr kumimoji="1" lang="ja-JP" altLang="en-US" sz="1200" b="1"/>
            <a:t>条例適合率</a:t>
          </a:r>
          <a:r>
            <a:rPr kumimoji="1" lang="ja-JP" altLang="en-US" sz="1200"/>
            <a:t>：設置義務のある場所すべてに設置している住宅の割合</a:t>
          </a:r>
          <a:endParaRPr kumimoji="1" lang="en-US" altLang="ja-JP" sz="1200"/>
        </a:p>
        <a:p>
          <a:endParaRPr kumimoji="1" lang="en-US" altLang="ja-JP" sz="1200"/>
        </a:p>
      </xdr:txBody>
    </xdr:sp>
    <xdr:clientData/>
  </xdr:twoCellAnchor>
  <xdr:twoCellAnchor>
    <xdr:from>
      <xdr:col>13</xdr:col>
      <xdr:colOff>152400</xdr:colOff>
      <xdr:row>58</xdr:row>
      <xdr:rowOff>114300</xdr:rowOff>
    </xdr:from>
    <xdr:to>
      <xdr:col>17</xdr:col>
      <xdr:colOff>314329</xdr:colOff>
      <xdr:row>63</xdr:row>
      <xdr:rowOff>152400</xdr:rowOff>
    </xdr:to>
    <xdr:sp macro="" textlink="">
      <xdr:nvSpPr>
        <xdr:cNvPr id="10" name="テキスト ボックス 9"/>
        <xdr:cNvSpPr txBox="1"/>
      </xdr:nvSpPr>
      <xdr:spPr>
        <a:xfrm>
          <a:off x="9067800" y="13144500"/>
          <a:ext cx="2905129" cy="1123950"/>
        </a:xfrm>
        <a:prstGeom prst="roundRect">
          <a:avLst/>
        </a:prstGeom>
        <a:solidFill>
          <a:srgbClr val="FFCCFF"/>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設置率</a:t>
          </a:r>
          <a:r>
            <a:rPr kumimoji="1" lang="ja-JP" altLang="en-US" sz="1200"/>
            <a:t>：設置義務のある場所の一部分でも設置している住宅を含めた割合</a:t>
          </a:r>
          <a:endParaRPr kumimoji="1" lang="en-US" altLang="ja-JP" sz="1200"/>
        </a:p>
        <a:p>
          <a:pPr>
            <a:lnSpc>
              <a:spcPts val="1500"/>
            </a:lnSpc>
          </a:pPr>
          <a:r>
            <a:rPr kumimoji="1" lang="ja-JP" altLang="en-US" sz="1200" b="1"/>
            <a:t>条例適合率</a:t>
          </a:r>
          <a:r>
            <a:rPr kumimoji="1" lang="ja-JP" altLang="en-US" sz="1200"/>
            <a:t>：設置義務のある場所すべてに設置している住宅の割合</a:t>
          </a:r>
          <a:endParaRPr kumimoji="1" lang="en-US" altLang="ja-JP" sz="1200"/>
        </a:p>
        <a:p>
          <a:endParaRPr kumimoji="1" lang="en-US" altLang="ja-JP" sz="1200"/>
        </a:p>
      </xdr:txBody>
    </xdr:sp>
    <xdr:clientData/>
  </xdr:twoCellAnchor>
  <xdr:twoCellAnchor>
    <xdr:from>
      <xdr:col>13</xdr:col>
      <xdr:colOff>152400</xdr:colOff>
      <xdr:row>58</xdr:row>
      <xdr:rowOff>114300</xdr:rowOff>
    </xdr:from>
    <xdr:to>
      <xdr:col>17</xdr:col>
      <xdr:colOff>314329</xdr:colOff>
      <xdr:row>63</xdr:row>
      <xdr:rowOff>152400</xdr:rowOff>
    </xdr:to>
    <xdr:sp macro="" textlink="">
      <xdr:nvSpPr>
        <xdr:cNvPr id="11" name="テキスト ボックス 10"/>
        <xdr:cNvSpPr txBox="1"/>
      </xdr:nvSpPr>
      <xdr:spPr>
        <a:xfrm>
          <a:off x="9067800" y="13144500"/>
          <a:ext cx="2905129" cy="1123950"/>
        </a:xfrm>
        <a:prstGeom prst="roundRect">
          <a:avLst/>
        </a:prstGeom>
        <a:solidFill>
          <a:srgbClr val="FFCCFF"/>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設置率</a:t>
          </a:r>
          <a:r>
            <a:rPr kumimoji="1" lang="ja-JP" altLang="en-US" sz="1200"/>
            <a:t>：設置義務のある場所の一部分でも設置している住宅を含めた割合</a:t>
          </a:r>
          <a:endParaRPr kumimoji="1" lang="en-US" altLang="ja-JP" sz="1200"/>
        </a:p>
        <a:p>
          <a:pPr>
            <a:lnSpc>
              <a:spcPts val="1500"/>
            </a:lnSpc>
          </a:pPr>
          <a:r>
            <a:rPr kumimoji="1" lang="ja-JP" altLang="en-US" sz="1200" b="1"/>
            <a:t>条例適合率</a:t>
          </a:r>
          <a:r>
            <a:rPr kumimoji="1" lang="ja-JP" altLang="en-US" sz="1200"/>
            <a:t>：設置義務のある場所すべてに設置している住宅の割合</a:t>
          </a:r>
          <a:endParaRPr kumimoji="1" lang="en-US" altLang="ja-JP" sz="1200"/>
        </a:p>
        <a:p>
          <a:endParaRPr kumimoji="1" lang="en-US" altLang="ja-JP"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201701036\e\&#28779;&#28797;&#32113;&#35336;\R2\&#28779;&#28797;&#27010;&#27841;&#26376;&#22577;\&#38598;&#35336;\&#38598;&#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saigaikyoutsuusin(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月分"/>
      <sheetName val="２月分"/>
      <sheetName val="３月分"/>
      <sheetName val="４月分"/>
      <sheetName val="５月分"/>
      <sheetName val="６月分"/>
      <sheetName val="７月分"/>
      <sheetName val="８月分"/>
      <sheetName val="９月分"/>
      <sheetName val="１０月分"/>
      <sheetName val="１１月分"/>
      <sheetName val="１２月分"/>
      <sheetName val="集計表"/>
    </sheetNames>
    <sheetDataSet>
      <sheetData sheetId="0">
        <row r="8">
          <cell r="E8">
            <v>15</v>
          </cell>
        </row>
      </sheetData>
      <sheetData sheetId="1">
        <row r="6">
          <cell r="D6">
            <v>39</v>
          </cell>
        </row>
      </sheetData>
      <sheetData sheetId="2">
        <row r="6">
          <cell r="D6">
            <v>106</v>
          </cell>
        </row>
      </sheetData>
      <sheetData sheetId="3">
        <row r="6">
          <cell r="D6">
            <v>179</v>
          </cell>
        </row>
      </sheetData>
      <sheetData sheetId="4">
        <row r="6">
          <cell r="D6">
            <v>247</v>
          </cell>
          <cell r="E6">
            <v>58</v>
          </cell>
          <cell r="F6">
            <v>49</v>
          </cell>
          <cell r="G6">
            <v>18</v>
          </cell>
          <cell r="H6">
            <v>19</v>
          </cell>
          <cell r="I6">
            <v>103</v>
          </cell>
          <cell r="J6">
            <v>6201</v>
          </cell>
          <cell r="L6">
            <v>607</v>
          </cell>
          <cell r="N6">
            <v>156</v>
          </cell>
          <cell r="P6">
            <v>386100</v>
          </cell>
          <cell r="R6">
            <v>163</v>
          </cell>
          <cell r="S6">
            <v>87</v>
          </cell>
          <cell r="T6">
            <v>228</v>
          </cell>
        </row>
        <row r="8">
          <cell r="E8">
            <v>18</v>
          </cell>
          <cell r="F8">
            <v>16</v>
          </cell>
          <cell r="G8">
            <v>2</v>
          </cell>
          <cell r="H8">
            <v>9</v>
          </cell>
          <cell r="I8">
            <v>23</v>
          </cell>
          <cell r="J8">
            <v>3229</v>
          </cell>
          <cell r="L8">
            <v>264</v>
          </cell>
          <cell r="N8">
            <v>10</v>
          </cell>
          <cell r="P8">
            <v>129587</v>
          </cell>
          <cell r="R8">
            <v>62</v>
          </cell>
          <cell r="S8">
            <v>49</v>
          </cell>
          <cell r="T8">
            <v>122</v>
          </cell>
        </row>
        <row r="12">
          <cell r="D12">
            <v>77</v>
          </cell>
          <cell r="E12">
            <v>14</v>
          </cell>
          <cell r="F12">
            <v>18</v>
          </cell>
          <cell r="G12">
            <v>5</v>
          </cell>
          <cell r="H12">
            <v>7</v>
          </cell>
          <cell r="I12">
            <v>33</v>
          </cell>
          <cell r="J12">
            <v>3991</v>
          </cell>
          <cell r="L12">
            <v>203</v>
          </cell>
          <cell r="N12">
            <v>290.55700000000002</v>
          </cell>
          <cell r="P12">
            <v>158529.79999999999</v>
          </cell>
          <cell r="R12">
            <v>53</v>
          </cell>
          <cell r="S12">
            <v>18</v>
          </cell>
          <cell r="T12">
            <v>51</v>
          </cell>
        </row>
        <row r="13">
          <cell r="D13">
            <v>327</v>
          </cell>
          <cell r="E13">
            <v>88</v>
          </cell>
          <cell r="F13">
            <v>62</v>
          </cell>
          <cell r="G13">
            <v>20</v>
          </cell>
          <cell r="H13">
            <v>27</v>
          </cell>
          <cell r="I13">
            <v>130</v>
          </cell>
          <cell r="J13">
            <v>14196.95</v>
          </cell>
          <cell r="L13">
            <v>454.78</v>
          </cell>
          <cell r="N13">
            <v>482.79200000000003</v>
          </cell>
          <cell r="P13">
            <v>767448.8</v>
          </cell>
          <cell r="R13">
            <v>232</v>
          </cell>
          <cell r="S13">
            <v>111</v>
          </cell>
          <cell r="T13">
            <v>304</v>
          </cell>
        </row>
        <row r="17">
          <cell r="D17">
            <v>12</v>
          </cell>
          <cell r="E17">
            <v>34</v>
          </cell>
          <cell r="F17">
            <v>247</v>
          </cell>
          <cell r="G17">
            <v>18</v>
          </cell>
          <cell r="H17">
            <v>10</v>
          </cell>
          <cell r="I17">
            <v>17</v>
          </cell>
          <cell r="J17">
            <v>5</v>
          </cell>
          <cell r="K17">
            <v>5</v>
          </cell>
          <cell r="L17">
            <v>31</v>
          </cell>
          <cell r="M17">
            <v>14</v>
          </cell>
          <cell r="N17">
            <v>18</v>
          </cell>
          <cell r="O17">
            <v>12</v>
          </cell>
          <cell r="P17">
            <v>2</v>
          </cell>
          <cell r="Q17">
            <v>10</v>
          </cell>
          <cell r="R17">
            <v>6</v>
          </cell>
          <cell r="S17">
            <v>76</v>
          </cell>
          <cell r="T17">
            <v>23</v>
          </cell>
        </row>
        <row r="19">
          <cell r="D19">
            <v>2</v>
          </cell>
          <cell r="E19">
            <v>3</v>
          </cell>
          <cell r="G19">
            <v>4</v>
          </cell>
          <cell r="H19">
            <v>7</v>
          </cell>
          <cell r="I19">
            <v>0</v>
          </cell>
          <cell r="J19">
            <v>0</v>
          </cell>
          <cell r="K19">
            <v>0</v>
          </cell>
          <cell r="L19">
            <v>10</v>
          </cell>
          <cell r="M19">
            <v>2</v>
          </cell>
          <cell r="N19">
            <v>4</v>
          </cell>
          <cell r="O19">
            <v>2</v>
          </cell>
          <cell r="P19">
            <v>0</v>
          </cell>
          <cell r="Q19">
            <v>1</v>
          </cell>
          <cell r="R19">
            <v>5</v>
          </cell>
          <cell r="S19">
            <v>21</v>
          </cell>
          <cell r="T19">
            <v>12</v>
          </cell>
        </row>
        <row r="23">
          <cell r="D23">
            <v>0</v>
          </cell>
          <cell r="E23">
            <v>8</v>
          </cell>
          <cell r="F23">
            <v>77</v>
          </cell>
          <cell r="G23">
            <v>6</v>
          </cell>
          <cell r="H23">
            <v>1</v>
          </cell>
          <cell r="I23">
            <v>2</v>
          </cell>
          <cell r="J23">
            <v>1</v>
          </cell>
          <cell r="K23">
            <v>1</v>
          </cell>
          <cell r="L23">
            <v>6</v>
          </cell>
          <cell r="M23">
            <v>8</v>
          </cell>
          <cell r="N23">
            <v>5</v>
          </cell>
          <cell r="O23">
            <v>3</v>
          </cell>
          <cell r="P23">
            <v>0</v>
          </cell>
          <cell r="Q23">
            <v>1</v>
          </cell>
          <cell r="R23">
            <v>4</v>
          </cell>
          <cell r="S23">
            <v>31</v>
          </cell>
          <cell r="T23">
            <v>8</v>
          </cell>
        </row>
        <row r="24">
          <cell r="D24">
            <v>9</v>
          </cell>
          <cell r="E24">
            <v>42</v>
          </cell>
          <cell r="F24">
            <v>327</v>
          </cell>
          <cell r="G24">
            <v>23</v>
          </cell>
          <cell r="H24">
            <v>13</v>
          </cell>
          <cell r="I24">
            <v>16</v>
          </cell>
          <cell r="J24">
            <v>5</v>
          </cell>
          <cell r="K24">
            <v>5</v>
          </cell>
          <cell r="L24">
            <v>54</v>
          </cell>
          <cell r="M24">
            <v>19</v>
          </cell>
          <cell r="N24">
            <v>14</v>
          </cell>
          <cell r="O24">
            <v>19</v>
          </cell>
          <cell r="P24">
            <v>7</v>
          </cell>
          <cell r="Q24">
            <v>4</v>
          </cell>
          <cell r="R24">
            <v>12</v>
          </cell>
          <cell r="S24">
            <v>98</v>
          </cell>
          <cell r="T24">
            <v>38</v>
          </cell>
        </row>
      </sheetData>
      <sheetData sheetId="5">
        <row r="6">
          <cell r="D6">
            <v>315</v>
          </cell>
        </row>
      </sheetData>
      <sheetData sheetId="6">
        <row r="6">
          <cell r="D6">
            <v>368</v>
          </cell>
        </row>
      </sheetData>
      <sheetData sheetId="7">
        <row r="6">
          <cell r="D6">
            <v>387</v>
          </cell>
        </row>
      </sheetData>
      <sheetData sheetId="8">
        <row r="6">
          <cell r="D6">
            <v>436</v>
          </cell>
        </row>
      </sheetData>
      <sheetData sheetId="9">
        <row r="6">
          <cell r="D6">
            <v>466</v>
          </cell>
        </row>
      </sheetData>
      <sheetData sheetId="10">
        <row r="6">
          <cell r="D6">
            <v>510</v>
          </cell>
        </row>
      </sheetData>
      <sheetData sheetId="11">
        <row r="6">
          <cell r="D6">
            <v>558</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月"/>
    </sheetNames>
    <sheetDataSet>
      <sheetData sheetId="0">
        <row r="2">
          <cell r="C2" t="str">
            <v>　２０２０年度全国統一防火標語</v>
          </cell>
          <cell r="F2" t="str">
            <v>『 その火事を 防ぐあなたに 金メダル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7"/>
  <sheetViews>
    <sheetView tabSelected="1" view="pageBreakPreview" zoomScale="80" zoomScaleNormal="85" zoomScaleSheetLayoutView="80" workbookViewId="0">
      <selection activeCell="C29" sqref="C29"/>
    </sheetView>
  </sheetViews>
  <sheetFormatPr defaultRowHeight="13.5" x14ac:dyDescent="0.15"/>
  <cols>
    <col min="1" max="1" width="3.75" customWidth="1"/>
    <col min="2" max="2" width="3.125" customWidth="1"/>
    <col min="4" max="8" width="9.625" customWidth="1"/>
    <col min="9" max="9" width="9.375" customWidth="1"/>
    <col min="10" max="10" width="10.25" customWidth="1"/>
    <col min="11" max="11" width="10.375" customWidth="1"/>
    <col min="12" max="12" width="10.125" customWidth="1"/>
    <col min="13" max="13" width="12.125" customWidth="1"/>
    <col min="14" max="15" width="10.125" customWidth="1"/>
    <col min="16" max="16" width="10" customWidth="1"/>
    <col min="17" max="17" width="10.125" customWidth="1"/>
    <col min="18" max="18" width="6.125" customWidth="1"/>
    <col min="20" max="21" width="11" customWidth="1"/>
  </cols>
  <sheetData>
    <row r="1" spans="1:21" s="3" customFormat="1" ht="26.25" customHeight="1" x14ac:dyDescent="0.35">
      <c r="B1" s="200"/>
      <c r="C1" s="201" t="s">
        <v>108</v>
      </c>
      <c r="E1" s="200"/>
      <c r="F1" s="200"/>
      <c r="G1" s="197" t="s">
        <v>107</v>
      </c>
      <c r="J1" s="191"/>
      <c r="M1" s="191"/>
      <c r="N1" s="191"/>
      <c r="O1" s="191"/>
      <c r="P1" s="191"/>
    </row>
    <row r="2" spans="1:21" s="3" customFormat="1" ht="19.5" customHeight="1" x14ac:dyDescent="0.2">
      <c r="A2" s="199"/>
      <c r="B2" s="199"/>
      <c r="C2" s="194" t="str">
        <f>'[2]３月'!C2</f>
        <v>　２０２０年度全国統一防火標語</v>
      </c>
      <c r="D2" s="196"/>
      <c r="E2" s="198"/>
      <c r="F2" s="197" t="str">
        <f>'[2]３月'!F2</f>
        <v>『 その火事を 防ぐあなたに 金メダル 』</v>
      </c>
      <c r="G2" s="196"/>
      <c r="H2" s="195"/>
      <c r="I2" s="194"/>
      <c r="J2" s="191"/>
      <c r="K2" s="193"/>
      <c r="M2" s="191"/>
      <c r="N2" s="191"/>
      <c r="O2" s="191"/>
      <c r="P2" s="191"/>
    </row>
    <row r="3" spans="1:21" s="3" customFormat="1" ht="12" customHeight="1" thickBot="1" x14ac:dyDescent="0.2">
      <c r="A3" s="191"/>
      <c r="B3" s="191"/>
      <c r="C3" s="191"/>
      <c r="D3" s="191"/>
      <c r="E3" s="191"/>
      <c r="F3" s="191"/>
      <c r="G3" s="191"/>
      <c r="H3" s="191"/>
      <c r="I3" s="191"/>
      <c r="J3" s="192"/>
      <c r="K3" s="192"/>
      <c r="L3" s="192"/>
      <c r="M3" s="192"/>
      <c r="N3" s="191"/>
      <c r="O3" s="191"/>
      <c r="P3" s="191"/>
    </row>
    <row r="4" spans="1:21" s="3" customFormat="1" ht="18" customHeight="1" x14ac:dyDescent="0.15">
      <c r="A4" s="190"/>
      <c r="B4" s="167" t="s">
        <v>81</v>
      </c>
      <c r="C4" s="109"/>
      <c r="D4" s="135" t="s">
        <v>106</v>
      </c>
      <c r="E4" s="134"/>
      <c r="F4" s="134"/>
      <c r="G4" s="134"/>
      <c r="H4" s="134"/>
      <c r="I4" s="134"/>
      <c r="J4" s="189" t="s">
        <v>105</v>
      </c>
      <c r="K4" s="110"/>
      <c r="L4" s="110"/>
      <c r="M4" s="188"/>
      <c r="N4" s="188"/>
      <c r="O4" s="136"/>
      <c r="P4" s="187"/>
    </row>
    <row r="5" spans="1:21" s="3" customFormat="1" ht="18" customHeight="1" x14ac:dyDescent="0.15">
      <c r="A5" s="177"/>
      <c r="B5" s="128"/>
      <c r="C5" s="132"/>
      <c r="D5" s="186" t="s">
        <v>56</v>
      </c>
      <c r="E5" s="185" t="s">
        <v>104</v>
      </c>
      <c r="F5" s="184"/>
      <c r="G5" s="183" t="s">
        <v>103</v>
      </c>
      <c r="H5" s="183" t="s">
        <v>102</v>
      </c>
      <c r="I5" s="182" t="s">
        <v>46</v>
      </c>
      <c r="J5" s="181" t="s">
        <v>101</v>
      </c>
      <c r="K5" s="180" t="s">
        <v>101</v>
      </c>
      <c r="L5" s="179" t="s">
        <v>100</v>
      </c>
      <c r="M5" s="170" t="s">
        <v>99</v>
      </c>
      <c r="N5" s="170" t="s">
        <v>98</v>
      </c>
      <c r="O5" s="94" t="s">
        <v>97</v>
      </c>
      <c r="P5" s="178" t="s">
        <v>96</v>
      </c>
    </row>
    <row r="6" spans="1:21" s="3" customFormat="1" ht="18" customHeight="1" thickBot="1" x14ac:dyDescent="0.2">
      <c r="A6" s="177"/>
      <c r="B6" s="117"/>
      <c r="C6" s="121"/>
      <c r="D6" s="176"/>
      <c r="E6" s="175" t="s">
        <v>95</v>
      </c>
      <c r="F6" s="174" t="s">
        <v>46</v>
      </c>
      <c r="G6" s="127"/>
      <c r="H6" s="116"/>
      <c r="I6" s="173"/>
      <c r="J6" s="172" t="s">
        <v>94</v>
      </c>
      <c r="K6" s="171" t="s">
        <v>93</v>
      </c>
      <c r="L6" s="137" t="s">
        <v>92</v>
      </c>
      <c r="M6" s="170" t="s">
        <v>91</v>
      </c>
      <c r="N6" s="169" t="s">
        <v>90</v>
      </c>
      <c r="O6" s="168" t="s">
        <v>89</v>
      </c>
      <c r="P6" s="119" t="s">
        <v>88</v>
      </c>
      <c r="T6" s="83" t="s">
        <v>87</v>
      </c>
      <c r="U6" s="164">
        <f>D8</f>
        <v>68</v>
      </c>
    </row>
    <row r="7" spans="1:21" s="3" customFormat="1" ht="18" customHeight="1" x14ac:dyDescent="0.15">
      <c r="A7" s="82" t="s">
        <v>71</v>
      </c>
      <c r="B7" s="167" t="s">
        <v>70</v>
      </c>
      <c r="C7" s="109"/>
      <c r="D7" s="146">
        <f>'[1]５月分'!$D$6</f>
        <v>247</v>
      </c>
      <c r="E7" s="166">
        <f>'[1]５月分'!$E$6</f>
        <v>58</v>
      </c>
      <c r="F7" s="78">
        <f>'[1]５月分'!$F$6</f>
        <v>49</v>
      </c>
      <c r="G7" s="78">
        <f>'[1]５月分'!$G$6</f>
        <v>18</v>
      </c>
      <c r="H7" s="78">
        <f>'[1]５月分'!$H$6</f>
        <v>19</v>
      </c>
      <c r="I7" s="76">
        <f>'[1]５月分'!$I$6</f>
        <v>103</v>
      </c>
      <c r="J7" s="79">
        <f>'[1]５月分'!$J$6:$K$6</f>
        <v>6201</v>
      </c>
      <c r="K7" s="165">
        <f>'[1]５月分'!$L$6</f>
        <v>607</v>
      </c>
      <c r="L7" s="76">
        <f>'[1]５月分'!$N$6</f>
        <v>156</v>
      </c>
      <c r="M7" s="144">
        <f>'[1]５月分'!$P$6</f>
        <v>386100</v>
      </c>
      <c r="N7" s="144">
        <f>'[1]５月分'!$R$6</f>
        <v>163</v>
      </c>
      <c r="O7" s="79">
        <f>'[1]５月分'!$S$6</f>
        <v>87</v>
      </c>
      <c r="P7" s="143">
        <f>'[1]５月分'!$T$6</f>
        <v>228</v>
      </c>
      <c r="T7" s="27" t="s">
        <v>86</v>
      </c>
      <c r="U7" s="164">
        <f>D8-D11</f>
        <v>-9</v>
      </c>
    </row>
    <row r="8" spans="1:21" s="3" customFormat="1" ht="18" customHeight="1" x14ac:dyDescent="0.15">
      <c r="A8" s="152"/>
      <c r="B8" s="163" t="s">
        <v>85</v>
      </c>
      <c r="C8" s="162"/>
      <c r="D8" s="161">
        <f>SUM(E8:I8)</f>
        <v>68</v>
      </c>
      <c r="E8" s="102">
        <f>'[1]５月分'!$E$8</f>
        <v>18</v>
      </c>
      <c r="F8" s="102">
        <f>'[1]５月分'!$F$8</f>
        <v>16</v>
      </c>
      <c r="G8" s="102">
        <f>'[1]５月分'!$G$8</f>
        <v>2</v>
      </c>
      <c r="H8" s="102">
        <f>'[1]５月分'!$H$8</f>
        <v>9</v>
      </c>
      <c r="I8" s="100">
        <f>'[1]５月分'!$I$8</f>
        <v>23</v>
      </c>
      <c r="J8" s="103">
        <f>'[1]５月分'!$J$8:$K$8</f>
        <v>3229</v>
      </c>
      <c r="K8" s="102">
        <f>'[1]５月分'!$L$8</f>
        <v>264</v>
      </c>
      <c r="L8" s="100">
        <f>'[1]５月分'!$N$8</f>
        <v>10</v>
      </c>
      <c r="M8" s="160">
        <f>'[1]５月分'!$P$8</f>
        <v>129587</v>
      </c>
      <c r="N8" s="160">
        <f>'[1]５月分'!$R$8</f>
        <v>62</v>
      </c>
      <c r="O8" s="103">
        <f>'[1]５月分'!$S$8</f>
        <v>49</v>
      </c>
      <c r="P8" s="159">
        <f>'[1]５月分'!$T$8</f>
        <v>122</v>
      </c>
      <c r="U8" s="3">
        <f>D8/D11</f>
        <v>0.88311688311688308</v>
      </c>
    </row>
    <row r="9" spans="1:21" s="3" customFormat="1" ht="18" customHeight="1" x14ac:dyDescent="0.15">
      <c r="A9" s="152" t="s">
        <v>56</v>
      </c>
      <c r="B9" s="158" t="s">
        <v>84</v>
      </c>
      <c r="C9" s="98"/>
      <c r="D9" s="97">
        <f>SUM(E9:I9)</f>
        <v>315</v>
      </c>
      <c r="E9" s="157">
        <f>E7+E8</f>
        <v>76</v>
      </c>
      <c r="F9" s="157">
        <f>F7+F8</f>
        <v>65</v>
      </c>
      <c r="G9" s="157">
        <f>G7+G8</f>
        <v>20</v>
      </c>
      <c r="H9" s="157">
        <f>H7+H8</f>
        <v>28</v>
      </c>
      <c r="I9" s="153">
        <f>I7+I8</f>
        <v>126</v>
      </c>
      <c r="J9" s="156">
        <f>J8+J7</f>
        <v>9430</v>
      </c>
      <c r="K9" s="155">
        <f>K8+K7</f>
        <v>871</v>
      </c>
      <c r="L9" s="153">
        <f>L8+L7</f>
        <v>166</v>
      </c>
      <c r="M9" s="153">
        <f>M8+M7</f>
        <v>515687</v>
      </c>
      <c r="N9" s="154">
        <f>N8+N7</f>
        <v>225</v>
      </c>
      <c r="O9" s="97">
        <f>O8+O7</f>
        <v>136</v>
      </c>
      <c r="P9" s="153">
        <f>P8+P7</f>
        <v>350</v>
      </c>
      <c r="T9" s="27" t="s">
        <v>83</v>
      </c>
      <c r="U9" s="63">
        <f>U8-1</f>
        <v>-0.11688311688311692</v>
      </c>
    </row>
    <row r="10" spans="1:21" s="3" customFormat="1" ht="18" customHeight="1" thickBot="1" x14ac:dyDescent="0.2">
      <c r="A10" s="152"/>
      <c r="B10" s="93" t="s">
        <v>66</v>
      </c>
      <c r="C10" s="92"/>
      <c r="D10" s="91">
        <f>D9-D12</f>
        <v>-12</v>
      </c>
      <c r="E10" s="89">
        <f>E9-E12</f>
        <v>-12</v>
      </c>
      <c r="F10" s="87">
        <f>F9-F12</f>
        <v>3</v>
      </c>
      <c r="G10" s="89">
        <f>G9-G12</f>
        <v>0</v>
      </c>
      <c r="H10" s="89">
        <f>H9-H12</f>
        <v>1</v>
      </c>
      <c r="I10" s="85">
        <f>I9-I12</f>
        <v>-4</v>
      </c>
      <c r="J10" s="151">
        <f>J9-J12</f>
        <v>-4766.9500000000007</v>
      </c>
      <c r="K10" s="150">
        <f>K9-K12</f>
        <v>416.22</v>
      </c>
      <c r="L10" s="149">
        <f>L9-L12</f>
        <v>-316.79200000000003</v>
      </c>
      <c r="M10" s="149">
        <f>M9-M12</f>
        <v>-251761.80000000005</v>
      </c>
      <c r="N10" s="148">
        <f>N9-N12</f>
        <v>-7</v>
      </c>
      <c r="O10" s="90">
        <f>O9-O12</f>
        <v>25</v>
      </c>
      <c r="P10" s="147">
        <f>P9-P12</f>
        <v>46</v>
      </c>
    </row>
    <row r="11" spans="1:21" s="3" customFormat="1" ht="18" customHeight="1" x14ac:dyDescent="0.15">
      <c r="A11" s="82" t="s">
        <v>65</v>
      </c>
      <c r="B11" s="81" t="s">
        <v>64</v>
      </c>
      <c r="C11" s="80"/>
      <c r="D11" s="146">
        <f>'[1]５月分'!$D$12</f>
        <v>77</v>
      </c>
      <c r="E11" s="78">
        <f>'[1]５月分'!$E$12</f>
        <v>14</v>
      </c>
      <c r="F11" s="78">
        <f>'[1]５月分'!$F$12</f>
        <v>18</v>
      </c>
      <c r="G11" s="78">
        <f>'[1]５月分'!$G$12</f>
        <v>5</v>
      </c>
      <c r="H11" s="78">
        <f>'[1]５月分'!$H$12</f>
        <v>7</v>
      </c>
      <c r="I11" s="76">
        <f>'[1]５月分'!$I$12</f>
        <v>33</v>
      </c>
      <c r="J11" s="79">
        <f>'[1]５月分'!$J$12:$K$12</f>
        <v>3991</v>
      </c>
      <c r="K11" s="78">
        <f>'[1]５月分'!$L$12</f>
        <v>203</v>
      </c>
      <c r="L11" s="76">
        <f>'[1]５月分'!$N$12</f>
        <v>290.55700000000002</v>
      </c>
      <c r="M11" s="145">
        <f>'[1]５月分'!$P$12</f>
        <v>158529.79999999999</v>
      </c>
      <c r="N11" s="144">
        <f>'[1]５月分'!$R$12</f>
        <v>53</v>
      </c>
      <c r="O11" s="79">
        <f>'[1]５月分'!$S$12</f>
        <v>18</v>
      </c>
      <c r="P11" s="143">
        <f>'[1]５月分'!$T$12</f>
        <v>51</v>
      </c>
      <c r="T11" s="83" t="s">
        <v>82</v>
      </c>
      <c r="U11" s="58">
        <f>E8+F8</f>
        <v>34</v>
      </c>
    </row>
    <row r="12" spans="1:21" s="3" customFormat="1" ht="18" customHeight="1" thickBot="1" x14ac:dyDescent="0.2">
      <c r="A12" s="75" t="s">
        <v>62</v>
      </c>
      <c r="B12" s="74" t="s">
        <v>61</v>
      </c>
      <c r="C12" s="73"/>
      <c r="D12" s="142">
        <f>'[1]５月分'!$D$13</f>
        <v>327</v>
      </c>
      <c r="E12" s="71">
        <f>'[1]５月分'!$E$13</f>
        <v>88</v>
      </c>
      <c r="F12" s="71">
        <f>'[1]５月分'!$F$13</f>
        <v>62</v>
      </c>
      <c r="G12" s="71">
        <f>'[1]５月分'!$G$13</f>
        <v>20</v>
      </c>
      <c r="H12" s="71">
        <f>'[1]５月分'!$H$13</f>
        <v>27</v>
      </c>
      <c r="I12" s="69">
        <f>'[1]５月分'!$I$13</f>
        <v>130</v>
      </c>
      <c r="J12" s="72">
        <f>'[1]５月分'!$J$13:$K$13</f>
        <v>14196.95</v>
      </c>
      <c r="K12" s="71">
        <f>'[1]５月分'!$L$13</f>
        <v>454.78</v>
      </c>
      <c r="L12" s="69">
        <f>'[1]５月分'!$N$13</f>
        <v>482.79200000000003</v>
      </c>
      <c r="M12" s="141">
        <f>'[1]５月分'!$P$13</f>
        <v>767448.8</v>
      </c>
      <c r="N12" s="141">
        <f>'[1]５月分'!$R$13</f>
        <v>232</v>
      </c>
      <c r="O12" s="72">
        <f>'[1]５月分'!$S$13</f>
        <v>111</v>
      </c>
      <c r="P12" s="140">
        <f>'[1]５月分'!$T$13</f>
        <v>304</v>
      </c>
      <c r="T12" s="27" t="s">
        <v>63</v>
      </c>
      <c r="U12" s="58">
        <f>(E8+F8)-(E11+F11)</f>
        <v>2</v>
      </c>
    </row>
    <row r="13" spans="1:21" s="3" customFormat="1" ht="22.5" customHeight="1" thickBot="1" x14ac:dyDescent="0.2">
      <c r="A13" s="138"/>
      <c r="B13" s="138"/>
      <c r="C13" s="138"/>
      <c r="D13" s="139"/>
      <c r="E13" s="138"/>
      <c r="F13" s="138"/>
      <c r="G13" s="138"/>
      <c r="H13" s="138"/>
      <c r="I13" s="138"/>
      <c r="J13" s="138"/>
      <c r="K13" s="138"/>
      <c r="L13" s="138"/>
      <c r="M13" s="138"/>
      <c r="N13" s="138"/>
      <c r="O13" s="137"/>
      <c r="P13" s="137"/>
    </row>
    <row r="14" spans="1:21" s="3" customFormat="1" ht="18" customHeight="1" x14ac:dyDescent="0.15">
      <c r="A14" s="136"/>
      <c r="B14" s="110" t="s">
        <v>81</v>
      </c>
      <c r="C14" s="109"/>
      <c r="D14" s="134" t="s">
        <v>80</v>
      </c>
      <c r="E14" s="80"/>
      <c r="F14" s="135" t="s">
        <v>79</v>
      </c>
      <c r="G14" s="134"/>
      <c r="H14" s="134"/>
      <c r="I14" s="134"/>
      <c r="J14" s="134"/>
      <c r="K14" s="134"/>
      <c r="L14" s="134"/>
      <c r="M14" s="134"/>
      <c r="N14" s="134"/>
      <c r="O14" s="134"/>
      <c r="P14" s="134"/>
      <c r="Q14" s="80"/>
      <c r="T14" s="83" t="s">
        <v>78</v>
      </c>
      <c r="U14" s="58">
        <f>G8</f>
        <v>2</v>
      </c>
    </row>
    <row r="15" spans="1:21" s="3" customFormat="1" ht="18" customHeight="1" x14ac:dyDescent="0.15">
      <c r="A15" s="106"/>
      <c r="B15" s="133"/>
      <c r="C15" s="132"/>
      <c r="D15" s="131" t="s">
        <v>77</v>
      </c>
      <c r="E15" s="130" t="s">
        <v>76</v>
      </c>
      <c r="F15" s="129" t="s">
        <v>56</v>
      </c>
      <c r="G15" s="127" t="s">
        <v>75</v>
      </c>
      <c r="H15" s="127" t="s">
        <v>74</v>
      </c>
      <c r="I15" s="127" t="s">
        <v>53</v>
      </c>
      <c r="J15" s="128" t="s">
        <v>52</v>
      </c>
      <c r="K15" s="128" t="s">
        <v>51</v>
      </c>
      <c r="L15" s="127" t="s">
        <v>50</v>
      </c>
      <c r="M15" s="126" t="s">
        <v>73</v>
      </c>
      <c r="N15" s="126" t="s">
        <v>48</v>
      </c>
      <c r="O15" s="125" t="s">
        <v>47</v>
      </c>
      <c r="P15" s="125" t="s">
        <v>46</v>
      </c>
      <c r="Q15" s="124" t="s">
        <v>45</v>
      </c>
      <c r="T15" s="27" t="s">
        <v>63</v>
      </c>
      <c r="U15" s="58">
        <f>G8-G11</f>
        <v>-3</v>
      </c>
    </row>
    <row r="16" spans="1:21" s="3" customFormat="1" ht="18" customHeight="1" thickBot="1" x14ac:dyDescent="0.2">
      <c r="A16" s="123"/>
      <c r="B16" s="122"/>
      <c r="C16" s="121"/>
      <c r="D16" s="120" t="s">
        <v>72</v>
      </c>
      <c r="E16" s="119" t="s">
        <v>72</v>
      </c>
      <c r="F16" s="118"/>
      <c r="G16" s="116"/>
      <c r="H16" s="116"/>
      <c r="I16" s="116"/>
      <c r="J16" s="117"/>
      <c r="K16" s="117"/>
      <c r="L16" s="116"/>
      <c r="M16" s="115"/>
      <c r="N16" s="115"/>
      <c r="O16" s="114"/>
      <c r="P16" s="113"/>
      <c r="Q16" s="112"/>
    </row>
    <row r="17" spans="1:31" s="3" customFormat="1" ht="18" customHeight="1" x14ac:dyDescent="0.15">
      <c r="A17" s="111" t="s">
        <v>71</v>
      </c>
      <c r="B17" s="110" t="s">
        <v>70</v>
      </c>
      <c r="C17" s="109"/>
      <c r="D17" s="79">
        <f>'[1]５月分'!$D$17</f>
        <v>12</v>
      </c>
      <c r="E17" s="76">
        <f>'[1]５月分'!$E$17</f>
        <v>34</v>
      </c>
      <c r="F17" s="108">
        <f>'[1]５月分'!$F$17</f>
        <v>247</v>
      </c>
      <c r="G17" s="78">
        <f>'[1]５月分'!$G$17</f>
        <v>18</v>
      </c>
      <c r="H17" s="78">
        <f>'[1]５月分'!$H$17</f>
        <v>10</v>
      </c>
      <c r="I17" s="78">
        <f>'[1]５月分'!$K$17</f>
        <v>5</v>
      </c>
      <c r="J17" s="78">
        <f>'[1]５月分'!$L$17</f>
        <v>31</v>
      </c>
      <c r="K17" s="78">
        <f>'[1]５月分'!$N$17</f>
        <v>18</v>
      </c>
      <c r="L17" s="78">
        <f>'[1]５月分'!$O$17</f>
        <v>12</v>
      </c>
      <c r="M17" s="78">
        <f>'[1]５月分'!$I$17</f>
        <v>17</v>
      </c>
      <c r="N17" s="78">
        <f>'[1]５月分'!$M$17</f>
        <v>14</v>
      </c>
      <c r="O17" s="78">
        <f>'[1]５月分'!$J$17</f>
        <v>5</v>
      </c>
      <c r="P17" s="107">
        <f>'[1]５月分'!$S$17+'[1]５月分'!$P$17+'[1]５月分'!$Q$17+'[1]５月分'!$R$17</f>
        <v>94</v>
      </c>
      <c r="Q17" s="76">
        <f>'[1]５月分'!$T$17</f>
        <v>23</v>
      </c>
      <c r="R17" s="58"/>
      <c r="T17" s="83" t="s">
        <v>69</v>
      </c>
      <c r="U17" s="58">
        <f>H8</f>
        <v>9</v>
      </c>
    </row>
    <row r="18" spans="1:31" s="3" customFormat="1" ht="18" customHeight="1" x14ac:dyDescent="0.15">
      <c r="A18" s="106"/>
      <c r="B18" s="105" t="s">
        <v>68</v>
      </c>
      <c r="C18" s="104"/>
      <c r="D18" s="103">
        <f>'[1]５月分'!$D$19</f>
        <v>2</v>
      </c>
      <c r="E18" s="100">
        <f>'[1]５月分'!$E$19</f>
        <v>3</v>
      </c>
      <c r="F18" s="103">
        <f>SUM(G18:Q18)</f>
        <v>68</v>
      </c>
      <c r="G18" s="102">
        <f>'[1]５月分'!$G$19</f>
        <v>4</v>
      </c>
      <c r="H18" s="102">
        <f>'[1]５月分'!$H$19</f>
        <v>7</v>
      </c>
      <c r="I18" s="102">
        <f>'[1]５月分'!$K$19</f>
        <v>0</v>
      </c>
      <c r="J18" s="102">
        <f>'[1]５月分'!$L$19</f>
        <v>10</v>
      </c>
      <c r="K18" s="102">
        <f>'[1]５月分'!$N$19</f>
        <v>4</v>
      </c>
      <c r="L18" s="102">
        <f>'[1]５月分'!$O$19</f>
        <v>2</v>
      </c>
      <c r="M18" s="102">
        <f>'[1]５月分'!$I$19</f>
        <v>0</v>
      </c>
      <c r="N18" s="102">
        <f>'[1]５月分'!$M$19</f>
        <v>2</v>
      </c>
      <c r="O18" s="102">
        <f>'[1]５月分'!$J$19</f>
        <v>0</v>
      </c>
      <c r="P18" s="101">
        <f>'[1]５月分'!$S$19+'[1]５月分'!$P$19+'[1]５月分'!$Q$19+'[1]５月分'!$R$19</f>
        <v>27</v>
      </c>
      <c r="Q18" s="100">
        <f>'[1]５月分'!$T$19</f>
        <v>12</v>
      </c>
      <c r="R18" s="58"/>
      <c r="T18" s="27" t="s">
        <v>63</v>
      </c>
      <c r="U18" s="58">
        <f>H8-H11</f>
        <v>2</v>
      </c>
    </row>
    <row r="19" spans="1:31" s="3" customFormat="1" ht="18" customHeight="1" x14ac:dyDescent="0.15">
      <c r="A19" s="94" t="s">
        <v>56</v>
      </c>
      <c r="B19" s="99" t="s">
        <v>67</v>
      </c>
      <c r="C19" s="98"/>
      <c r="D19" s="97">
        <f>D18+D17</f>
        <v>14</v>
      </c>
      <c r="E19" s="95">
        <f>E18+E17</f>
        <v>37</v>
      </c>
      <c r="F19" s="97">
        <f>SUM(G19:Q19)</f>
        <v>315</v>
      </c>
      <c r="G19" s="96">
        <f>SUM(G17:G18)</f>
        <v>22</v>
      </c>
      <c r="H19" s="96">
        <f>SUM(H17:H18)</f>
        <v>17</v>
      </c>
      <c r="I19" s="96">
        <f>SUM(I17:I18)</f>
        <v>5</v>
      </c>
      <c r="J19" s="96">
        <f>SUM(J17:J18)</f>
        <v>41</v>
      </c>
      <c r="K19" s="96">
        <f>SUM(K17:K18)</f>
        <v>22</v>
      </c>
      <c r="L19" s="96">
        <f>SUM(L17:L18)</f>
        <v>14</v>
      </c>
      <c r="M19" s="96">
        <f>SUM(M17:M18)</f>
        <v>17</v>
      </c>
      <c r="N19" s="96">
        <f>SUM(N17:N18)</f>
        <v>16</v>
      </c>
      <c r="O19" s="96">
        <f>SUM(O17:O18)</f>
        <v>5</v>
      </c>
      <c r="P19" s="96">
        <f>SUM(P17:P18)</f>
        <v>121</v>
      </c>
      <c r="Q19" s="95">
        <f>SUM(Q17:Q18)</f>
        <v>35</v>
      </c>
      <c r="R19" s="58"/>
    </row>
    <row r="20" spans="1:31" s="3" customFormat="1" ht="18" customHeight="1" thickBot="1" x14ac:dyDescent="0.2">
      <c r="A20" s="94"/>
      <c r="B20" s="93" t="s">
        <v>66</v>
      </c>
      <c r="C20" s="92"/>
      <c r="D20" s="91">
        <f>D19-D22</f>
        <v>5</v>
      </c>
      <c r="E20" s="85">
        <f>E19-E22</f>
        <v>-5</v>
      </c>
      <c r="F20" s="90">
        <f>F19-F22</f>
        <v>-12</v>
      </c>
      <c r="G20" s="89">
        <f>G19-G22</f>
        <v>-1</v>
      </c>
      <c r="H20" s="88">
        <f>H19-H22</f>
        <v>4</v>
      </c>
      <c r="I20" s="87">
        <f>I19-I22</f>
        <v>0</v>
      </c>
      <c r="J20" s="86">
        <f>J19-J22</f>
        <v>-13</v>
      </c>
      <c r="K20" s="88">
        <f>K19-K22</f>
        <v>8</v>
      </c>
      <c r="L20" s="87">
        <f>L19-L22</f>
        <v>-5</v>
      </c>
      <c r="M20" s="87">
        <f>M19-M22</f>
        <v>1</v>
      </c>
      <c r="N20" s="87">
        <f>N19-N22</f>
        <v>-3</v>
      </c>
      <c r="O20" s="87">
        <f>O19-O22</f>
        <v>0</v>
      </c>
      <c r="P20" s="86">
        <f>P19-P22</f>
        <v>0</v>
      </c>
      <c r="Q20" s="85">
        <f>Q19-Q22</f>
        <v>-3</v>
      </c>
      <c r="R20" s="58"/>
      <c r="S20" s="84"/>
      <c r="T20" s="83" t="s">
        <v>46</v>
      </c>
      <c r="U20" s="58">
        <f>I8</f>
        <v>23</v>
      </c>
    </row>
    <row r="21" spans="1:31" s="3" customFormat="1" ht="18" customHeight="1" x14ac:dyDescent="0.15">
      <c r="A21" s="82" t="s">
        <v>65</v>
      </c>
      <c r="B21" s="81" t="s">
        <v>64</v>
      </c>
      <c r="C21" s="80"/>
      <c r="D21" s="79">
        <f>'[1]５月分'!$D$23</f>
        <v>0</v>
      </c>
      <c r="E21" s="76">
        <f>'[1]５月分'!$E$23</f>
        <v>8</v>
      </c>
      <c r="F21" s="79">
        <f>'[1]５月分'!$F$23</f>
        <v>77</v>
      </c>
      <c r="G21" s="78">
        <f>'[1]５月分'!$G$23</f>
        <v>6</v>
      </c>
      <c r="H21" s="78">
        <f>'[1]５月分'!$H$23</f>
        <v>1</v>
      </c>
      <c r="I21" s="78">
        <f>'[1]５月分'!$K$23</f>
        <v>1</v>
      </c>
      <c r="J21" s="78">
        <f>'[1]５月分'!$L$23</f>
        <v>6</v>
      </c>
      <c r="K21" s="78">
        <f>'[1]５月分'!$N$23</f>
        <v>5</v>
      </c>
      <c r="L21" s="78">
        <f>'[1]５月分'!$O$23</f>
        <v>3</v>
      </c>
      <c r="M21" s="78">
        <f>'[1]５月分'!$I$23</f>
        <v>2</v>
      </c>
      <c r="N21" s="78">
        <f>'[1]５月分'!$M$23</f>
        <v>8</v>
      </c>
      <c r="O21" s="78">
        <f>'[1]５月分'!$J$23</f>
        <v>1</v>
      </c>
      <c r="P21" s="77">
        <f>'[1]５月分'!$S$23+'[1]５月分'!$P$23+'[1]５月分'!$Q$23+'[1]５月分'!$R$23</f>
        <v>36</v>
      </c>
      <c r="Q21" s="76">
        <f>'[1]５月分'!$T$23</f>
        <v>8</v>
      </c>
      <c r="R21" s="58"/>
      <c r="T21" s="27" t="s">
        <v>63</v>
      </c>
      <c r="U21" s="58">
        <f>U20-I11</f>
        <v>-10</v>
      </c>
    </row>
    <row r="22" spans="1:31" s="3" customFormat="1" ht="18" customHeight="1" thickBot="1" x14ac:dyDescent="0.2">
      <c r="A22" s="75" t="s">
        <v>62</v>
      </c>
      <c r="B22" s="74" t="s">
        <v>61</v>
      </c>
      <c r="C22" s="73"/>
      <c r="D22" s="72">
        <f>'[1]５月分'!$D$24</f>
        <v>9</v>
      </c>
      <c r="E22" s="69">
        <f>'[1]５月分'!$E$24</f>
        <v>42</v>
      </c>
      <c r="F22" s="72">
        <f>'[1]５月分'!$F$24</f>
        <v>327</v>
      </c>
      <c r="G22" s="71">
        <f>'[1]５月分'!$G$24</f>
        <v>23</v>
      </c>
      <c r="H22" s="71">
        <f>'[1]５月分'!$H$24</f>
        <v>13</v>
      </c>
      <c r="I22" s="71">
        <f>'[1]５月分'!$K$24</f>
        <v>5</v>
      </c>
      <c r="J22" s="71">
        <f>'[1]５月分'!$L$24</f>
        <v>54</v>
      </c>
      <c r="K22" s="71">
        <f>'[1]５月分'!$N$24</f>
        <v>14</v>
      </c>
      <c r="L22" s="71">
        <f>'[1]５月分'!$O$24</f>
        <v>19</v>
      </c>
      <c r="M22" s="71">
        <f>'[1]５月分'!$I$24</f>
        <v>16</v>
      </c>
      <c r="N22" s="71">
        <f>'[1]５月分'!$M$24</f>
        <v>19</v>
      </c>
      <c r="O22" s="71">
        <f>'[1]５月分'!$J$24</f>
        <v>5</v>
      </c>
      <c r="P22" s="70">
        <f>'[1]５月分'!$S$24+'[1]５月分'!$P$24+'[1]５月分'!$Q$24+'[1]５月分'!$R$24</f>
        <v>121</v>
      </c>
      <c r="Q22" s="69">
        <f>'[1]５月分'!$T$24</f>
        <v>38</v>
      </c>
      <c r="R22" s="58"/>
    </row>
    <row r="23" spans="1:31" s="3" customFormat="1" ht="18" customHeight="1" x14ac:dyDescent="0.15">
      <c r="A23" s="68"/>
      <c r="B23" s="67"/>
      <c r="C23" s="67"/>
      <c r="D23" s="64"/>
      <c r="E23" s="64"/>
      <c r="F23" s="64"/>
      <c r="G23" s="64"/>
      <c r="H23" s="64"/>
      <c r="I23" s="64"/>
      <c r="J23" s="64"/>
      <c r="K23" s="64"/>
      <c r="L23" s="64"/>
      <c r="M23" s="66" t="s">
        <v>60</v>
      </c>
      <c r="N23" s="65"/>
      <c r="O23" s="64"/>
      <c r="P23" s="64"/>
      <c r="T23" s="27" t="s">
        <v>59</v>
      </c>
      <c r="U23" s="63">
        <f>U11/U6</f>
        <v>0.5</v>
      </c>
    </row>
    <row r="24" spans="1:31" s="55" customFormat="1" ht="19.5" customHeight="1" x14ac:dyDescent="0.15">
      <c r="F24" s="62"/>
      <c r="P24" s="62"/>
      <c r="Q24" s="62"/>
    </row>
    <row r="25" spans="1:31" s="55" customFormat="1" ht="19.5" customHeight="1" x14ac:dyDescent="0.15">
      <c r="B25" s="57" t="s">
        <v>58</v>
      </c>
      <c r="C25" s="55" t="s">
        <v>57</v>
      </c>
      <c r="T25" s="55" t="s">
        <v>56</v>
      </c>
      <c r="U25" s="55" t="s">
        <v>55</v>
      </c>
      <c r="V25" s="55" t="s">
        <v>54</v>
      </c>
      <c r="W25" s="55" t="s">
        <v>53</v>
      </c>
      <c r="X25" s="55" t="s">
        <v>52</v>
      </c>
      <c r="Y25" s="55" t="s">
        <v>51</v>
      </c>
      <c r="Z25" s="55" t="s">
        <v>50</v>
      </c>
      <c r="AA25" s="55" t="s">
        <v>49</v>
      </c>
      <c r="AB25" s="55" t="s">
        <v>48</v>
      </c>
      <c r="AC25" s="55" t="s">
        <v>47</v>
      </c>
      <c r="AD25" s="55" t="s">
        <v>46</v>
      </c>
      <c r="AE25" s="55" t="s">
        <v>45</v>
      </c>
    </row>
    <row r="26" spans="1:31" s="55" customFormat="1" ht="19.5" customHeight="1" x14ac:dyDescent="0.15">
      <c r="C26" s="55" t="s">
        <v>44</v>
      </c>
      <c r="T26" s="55" t="s">
        <v>43</v>
      </c>
      <c r="U26" s="62">
        <f>RANK(G18,$G$18:$O$18,0)</f>
        <v>3</v>
      </c>
      <c r="V26" s="62">
        <f>RANK(H18,$G$18:$O$18,0)</f>
        <v>2</v>
      </c>
      <c r="W26" s="62">
        <f>RANK(I18,$G$18:$O$18,0)</f>
        <v>7</v>
      </c>
      <c r="X26" s="62">
        <f>RANK(J18,$G$18:$O$18,0)</f>
        <v>1</v>
      </c>
      <c r="Y26" s="62">
        <f>RANK(K18,$G$18:$O$18,0)</f>
        <v>3</v>
      </c>
      <c r="Z26" s="62">
        <f>RANK(L18,$G$18:$O$18,0)</f>
        <v>5</v>
      </c>
      <c r="AA26" s="62">
        <f>RANK(M18,$G$18:$O$18,0)</f>
        <v>7</v>
      </c>
      <c r="AB26" s="62">
        <f>RANK(N18,$G$18:$O$18,0)</f>
        <v>5</v>
      </c>
      <c r="AC26" s="62">
        <f>RANK(O18,$G$18:$O$18,0)</f>
        <v>7</v>
      </c>
    </row>
    <row r="27" spans="1:31" s="55" customFormat="1" ht="19.5" customHeight="1" x14ac:dyDescent="0.15">
      <c r="C27" s="55" t="s">
        <v>42</v>
      </c>
      <c r="U27" s="62">
        <f>RANK(G19,$G$19:$O$19,0)</f>
        <v>2</v>
      </c>
      <c r="V27" s="62">
        <f>RANK(H19,$G$19:$O$19,0)</f>
        <v>4</v>
      </c>
      <c r="W27" s="62">
        <f>RANK(I19,$G$19:$O$19,0)</f>
        <v>8</v>
      </c>
      <c r="X27" s="62">
        <f>RANK(J19,$G$19:$O$19,0)</f>
        <v>1</v>
      </c>
      <c r="Y27" s="62">
        <f>RANK(K19,$G$19:$O$19,0)</f>
        <v>2</v>
      </c>
      <c r="Z27" s="62">
        <f>RANK(L19,$G$19:$O$19,0)</f>
        <v>7</v>
      </c>
      <c r="AA27" s="62">
        <f>RANK(M19,$G$19:$O$19,0)</f>
        <v>4</v>
      </c>
      <c r="AB27" s="62">
        <f>RANK(N19,$G$19:$O$19,0)</f>
        <v>6</v>
      </c>
      <c r="AC27" s="62">
        <f>RANK(O19,$G$19:$O$19,0)</f>
        <v>8</v>
      </c>
    </row>
    <row r="28" spans="1:31" s="55" customFormat="1" ht="19.5" customHeight="1" x14ac:dyDescent="0.15">
      <c r="U28" s="59">
        <f>G19/$F$19</f>
        <v>6.9841269841269843E-2</v>
      </c>
      <c r="V28" s="59">
        <f>H19/$F$19</f>
        <v>5.3968253968253971E-2</v>
      </c>
      <c r="W28" s="59">
        <f>I19/$F$19</f>
        <v>1.5873015873015872E-2</v>
      </c>
      <c r="X28" s="59">
        <f>J19/$F$19</f>
        <v>0.13015873015873017</v>
      </c>
      <c r="Y28" s="59">
        <f>K19/$F$19</f>
        <v>6.9841269841269843E-2</v>
      </c>
      <c r="Z28" s="59">
        <f>L19/$F$19</f>
        <v>4.4444444444444446E-2</v>
      </c>
      <c r="AA28" s="59">
        <f>M19/$F$19</f>
        <v>5.3968253968253971E-2</v>
      </c>
      <c r="AB28" s="59">
        <f>N19/$F$19</f>
        <v>5.0793650793650794E-2</v>
      </c>
      <c r="AC28" s="59">
        <f>O19/$F$19</f>
        <v>1.5873015873015872E-2</v>
      </c>
    </row>
    <row r="29" spans="1:31" s="55" customFormat="1" ht="19.5" customHeight="1" x14ac:dyDescent="0.15">
      <c r="B29" s="57" t="s">
        <v>41</v>
      </c>
      <c r="C29" s="55" t="s">
        <v>40</v>
      </c>
      <c r="K29" s="61"/>
      <c r="T29" s="55" t="s">
        <v>39</v>
      </c>
      <c r="U29" s="60">
        <f>K18+L18</f>
        <v>6</v>
      </c>
    </row>
    <row r="30" spans="1:31" s="55" customFormat="1" ht="19.5" customHeight="1" x14ac:dyDescent="0.15">
      <c r="T30" s="55" t="s">
        <v>38</v>
      </c>
      <c r="U30" s="59">
        <f>U29/F18</f>
        <v>8.8235294117647065E-2</v>
      </c>
      <c r="Y30" s="58">
        <f>K19+L19</f>
        <v>36</v>
      </c>
    </row>
    <row r="31" spans="1:31" s="55" customFormat="1" ht="19.5" customHeight="1" x14ac:dyDescent="0.15">
      <c r="B31" s="57" t="s">
        <v>37</v>
      </c>
      <c r="C31" s="55" t="s">
        <v>36</v>
      </c>
      <c r="Y31" s="56">
        <f>Y30/F19</f>
        <v>0.11428571428571428</v>
      </c>
    </row>
    <row r="32" spans="1:31" s="55" customFormat="1" ht="19.5" customHeight="1" x14ac:dyDescent="0.15">
      <c r="C32" s="55" t="s">
        <v>35</v>
      </c>
    </row>
    <row r="33" spans="1:18" s="3" customFormat="1" ht="19.5" customHeight="1" x14ac:dyDescent="0.15">
      <c r="D33" s="55"/>
    </row>
    <row r="34" spans="1:18" ht="18" customHeight="1" x14ac:dyDescent="0.15">
      <c r="K34" s="54"/>
    </row>
    <row r="35" spans="1:18" ht="20.25" customHeight="1" x14ac:dyDescent="0.15">
      <c r="A35" s="53"/>
      <c r="B35" s="52"/>
      <c r="N35" s="51"/>
    </row>
    <row r="36" spans="1:18" ht="25.5" customHeight="1" x14ac:dyDescent="0.15">
      <c r="A36" s="33" t="s">
        <v>34</v>
      </c>
      <c r="D36" s="8"/>
      <c r="E36" s="8"/>
      <c r="F36" s="31"/>
      <c r="G36" s="8"/>
      <c r="H36" s="8"/>
      <c r="I36" s="8"/>
      <c r="J36" s="8"/>
      <c r="K36" s="8"/>
      <c r="L36" s="8"/>
      <c r="M36" s="8"/>
      <c r="N36" s="50"/>
      <c r="O36" s="8"/>
      <c r="P36" s="8"/>
      <c r="Q36" s="8"/>
      <c r="R36" s="8"/>
    </row>
    <row r="37" spans="1:18" ht="18" customHeight="1" x14ac:dyDescent="0.15">
      <c r="A37" s="49"/>
      <c r="B37" s="8"/>
      <c r="C37" s="48" t="s">
        <v>33</v>
      </c>
      <c r="D37" s="8"/>
      <c r="E37" s="8"/>
      <c r="F37" s="8"/>
      <c r="G37" s="8"/>
      <c r="H37" s="8"/>
      <c r="I37" s="8"/>
      <c r="J37" s="8"/>
      <c r="K37" s="8"/>
      <c r="L37" s="8"/>
      <c r="M37" s="8"/>
      <c r="N37" s="8"/>
      <c r="O37" s="8"/>
      <c r="P37" s="8"/>
      <c r="Q37" s="8"/>
      <c r="R37" s="8"/>
    </row>
    <row r="38" spans="1:18" ht="18" customHeight="1" x14ac:dyDescent="0.15">
      <c r="A38" s="8"/>
      <c r="B38" s="8"/>
      <c r="C38" s="48" t="s">
        <v>32</v>
      </c>
      <c r="D38" s="8"/>
      <c r="E38" s="8"/>
      <c r="F38" s="8"/>
      <c r="G38" s="8"/>
      <c r="H38" s="8"/>
      <c r="I38" s="8"/>
      <c r="J38" s="8"/>
      <c r="K38" s="31"/>
      <c r="L38" s="31"/>
      <c r="M38" s="8"/>
      <c r="N38" s="8"/>
      <c r="O38" s="8"/>
      <c r="P38" s="8"/>
      <c r="Q38" s="8"/>
      <c r="R38" s="8"/>
    </row>
    <row r="39" spans="1:18" ht="18" customHeight="1" x14ac:dyDescent="0.15">
      <c r="A39" s="8"/>
      <c r="B39" s="44" t="s">
        <v>23</v>
      </c>
      <c r="C39" s="43" t="s">
        <v>31</v>
      </c>
      <c r="D39" s="8"/>
      <c r="E39" s="8"/>
      <c r="F39" s="8"/>
      <c r="G39" s="8"/>
      <c r="H39" s="8"/>
      <c r="I39" s="8"/>
      <c r="J39" s="31"/>
      <c r="K39" s="31"/>
      <c r="L39" s="31"/>
      <c r="M39" s="31"/>
      <c r="N39" s="8"/>
      <c r="O39" s="8"/>
      <c r="P39" s="8"/>
      <c r="Q39" s="8"/>
      <c r="R39" s="8"/>
    </row>
    <row r="40" spans="1:18" ht="18" customHeight="1" x14ac:dyDescent="0.15">
      <c r="A40" s="8"/>
      <c r="B40" s="47"/>
      <c r="C40" s="45" t="s">
        <v>30</v>
      </c>
      <c r="D40" s="35"/>
      <c r="E40" s="35"/>
      <c r="F40" s="35"/>
      <c r="G40" s="35"/>
      <c r="H40" s="35"/>
      <c r="I40" s="46"/>
      <c r="J40" s="35"/>
      <c r="K40" s="8"/>
      <c r="L40" s="8"/>
      <c r="M40" s="31"/>
      <c r="N40" s="8"/>
      <c r="O40" s="8"/>
      <c r="P40" s="8"/>
      <c r="Q40" s="8"/>
      <c r="R40" s="8"/>
    </row>
    <row r="41" spans="1:18" ht="18" customHeight="1" x14ac:dyDescent="0.15">
      <c r="A41" s="8"/>
      <c r="C41" s="45" t="s">
        <v>29</v>
      </c>
      <c r="D41" s="35"/>
      <c r="E41" s="35"/>
      <c r="F41" s="35"/>
      <c r="G41" s="35"/>
      <c r="H41" s="35"/>
      <c r="I41" s="35"/>
      <c r="J41" s="2"/>
      <c r="K41" s="8"/>
      <c r="L41" s="8"/>
      <c r="M41" s="8"/>
      <c r="N41" s="8"/>
      <c r="O41" s="8"/>
      <c r="P41" s="8"/>
      <c r="Q41" s="8"/>
      <c r="R41" s="8"/>
    </row>
    <row r="42" spans="1:18" ht="18" customHeight="1" x14ac:dyDescent="0.15">
      <c r="A42" s="8"/>
      <c r="C42" s="27" t="s">
        <v>28</v>
      </c>
      <c r="D42" s="2"/>
      <c r="E42" s="2"/>
      <c r="F42" s="2"/>
      <c r="G42" s="2"/>
      <c r="H42" s="2"/>
      <c r="I42" s="2"/>
      <c r="J42" s="35"/>
      <c r="K42" s="8"/>
      <c r="L42" s="8"/>
      <c r="M42" s="8"/>
      <c r="N42" s="31"/>
      <c r="O42" s="8"/>
      <c r="P42" s="8"/>
      <c r="Q42" s="8"/>
      <c r="R42" s="8"/>
    </row>
    <row r="43" spans="1:18" ht="18" customHeight="1" x14ac:dyDescent="0.15">
      <c r="A43" s="8"/>
      <c r="B43" s="44" t="s">
        <v>23</v>
      </c>
      <c r="C43" s="43" t="s">
        <v>27</v>
      </c>
      <c r="D43" s="35"/>
      <c r="E43" s="35"/>
      <c r="F43" s="35"/>
      <c r="G43" s="35"/>
      <c r="H43" s="35"/>
      <c r="I43" s="2"/>
      <c r="J43" s="35"/>
      <c r="K43" s="8"/>
      <c r="L43" s="8"/>
      <c r="M43" s="8"/>
      <c r="N43" s="8"/>
      <c r="O43" s="8"/>
      <c r="P43" s="8"/>
      <c r="Q43" s="8"/>
      <c r="R43" s="8"/>
    </row>
    <row r="44" spans="1:18" ht="18" customHeight="1" x14ac:dyDescent="0.15">
      <c r="A44" s="8"/>
      <c r="B44" s="8"/>
      <c r="C44" s="27" t="s">
        <v>26</v>
      </c>
      <c r="D44" s="31"/>
      <c r="E44" s="31"/>
      <c r="F44" s="31"/>
      <c r="G44" s="31"/>
      <c r="H44" s="31"/>
      <c r="I44" s="31"/>
      <c r="J44" s="8"/>
      <c r="K44" s="8"/>
      <c r="L44" s="8"/>
      <c r="M44" s="8"/>
      <c r="N44" s="8"/>
      <c r="O44" s="8"/>
      <c r="P44" s="8"/>
      <c r="Q44" s="8"/>
      <c r="R44" s="8"/>
    </row>
    <row r="45" spans="1:18" ht="21" customHeight="1" x14ac:dyDescent="0.15">
      <c r="A45" s="8"/>
      <c r="C45" s="27" t="s">
        <v>25</v>
      </c>
      <c r="D45" s="8"/>
      <c r="E45" s="8"/>
      <c r="F45" s="8"/>
      <c r="G45" s="8"/>
      <c r="H45" s="8"/>
      <c r="I45" s="35"/>
      <c r="J45" s="8"/>
      <c r="K45" s="8"/>
      <c r="L45" s="8"/>
      <c r="M45" s="8"/>
      <c r="N45" s="8"/>
      <c r="O45" s="37"/>
      <c r="P45" s="8"/>
      <c r="Q45" s="8"/>
      <c r="R45" s="8"/>
    </row>
    <row r="46" spans="1:18" ht="18" customHeight="1" x14ac:dyDescent="0.15">
      <c r="A46" s="28"/>
      <c r="B46" s="29"/>
      <c r="C46" s="27" t="s">
        <v>24</v>
      </c>
      <c r="D46" s="8"/>
      <c r="E46" s="8"/>
      <c r="F46" s="8"/>
      <c r="G46" s="8"/>
      <c r="H46" s="8"/>
      <c r="I46" s="35"/>
      <c r="J46" s="8"/>
      <c r="M46" s="8"/>
      <c r="N46" s="37"/>
      <c r="O46" s="8"/>
      <c r="P46" s="8"/>
      <c r="Q46" s="8"/>
    </row>
    <row r="47" spans="1:18" ht="18" customHeight="1" x14ac:dyDescent="0.15">
      <c r="A47" s="8"/>
      <c r="B47" s="42" t="s">
        <v>23</v>
      </c>
      <c r="C47" s="41" t="s">
        <v>22</v>
      </c>
      <c r="D47" s="8"/>
      <c r="E47" s="8"/>
      <c r="F47" s="8"/>
      <c r="G47" s="8"/>
      <c r="H47" s="8"/>
      <c r="I47" s="40"/>
      <c r="J47" s="8"/>
      <c r="N47" s="37"/>
      <c r="O47" s="8"/>
      <c r="P47" s="8"/>
      <c r="Q47" s="8"/>
    </row>
    <row r="48" spans="1:18" ht="18" customHeight="1" x14ac:dyDescent="0.15">
      <c r="A48" s="8"/>
      <c r="B48" s="39"/>
      <c r="C48" s="27" t="s">
        <v>21</v>
      </c>
      <c r="D48" s="8"/>
      <c r="E48" s="8"/>
      <c r="F48" s="8"/>
      <c r="G48" s="8"/>
      <c r="H48" s="8"/>
      <c r="I48" s="35"/>
      <c r="J48" s="8"/>
      <c r="N48" s="37"/>
      <c r="O48" s="8"/>
      <c r="P48" s="8"/>
      <c r="Q48" s="8"/>
    </row>
    <row r="49" spans="1:20" ht="18" customHeight="1" x14ac:dyDescent="0.15">
      <c r="A49" s="8"/>
      <c r="B49" s="35"/>
      <c r="C49" s="38" t="s">
        <v>20</v>
      </c>
      <c r="D49" s="8"/>
      <c r="E49" s="8"/>
      <c r="F49" s="8"/>
      <c r="G49" s="8"/>
      <c r="H49" s="8"/>
      <c r="I49" s="35"/>
      <c r="J49" s="8"/>
      <c r="N49" s="37"/>
      <c r="O49" s="8"/>
      <c r="P49" s="8"/>
      <c r="Q49" s="8"/>
    </row>
    <row r="50" spans="1:20" ht="18" customHeight="1" x14ac:dyDescent="0.15">
      <c r="A50" s="8"/>
      <c r="B50" s="8"/>
      <c r="D50" s="8"/>
      <c r="E50" s="8"/>
      <c r="F50" s="8"/>
      <c r="G50" s="8"/>
      <c r="H50" s="8"/>
      <c r="I50" s="35"/>
      <c r="J50" s="8"/>
      <c r="K50" s="8"/>
      <c r="L50" s="8"/>
      <c r="O50" s="8"/>
      <c r="P50" s="8"/>
      <c r="Q50" s="8"/>
      <c r="R50" s="8"/>
    </row>
    <row r="51" spans="1:20" ht="25.5" customHeight="1" x14ac:dyDescent="0.15">
      <c r="A51" s="36" t="s">
        <v>19</v>
      </c>
      <c r="B51" s="8"/>
      <c r="C51" s="35"/>
      <c r="D51" s="35"/>
      <c r="E51" s="8"/>
      <c r="F51" s="8"/>
      <c r="G51" s="8"/>
      <c r="H51" s="8"/>
      <c r="J51" s="8"/>
      <c r="T51" s="2" t="s">
        <v>18</v>
      </c>
    </row>
    <row r="52" spans="1:20" ht="33.75" customHeight="1" x14ac:dyDescent="0.15">
      <c r="A52" s="32"/>
      <c r="B52" s="34" t="s">
        <v>17</v>
      </c>
      <c r="C52" s="8"/>
      <c r="D52" s="8"/>
      <c r="E52" s="8"/>
      <c r="F52" s="8"/>
      <c r="G52" s="8"/>
      <c r="H52" s="8"/>
      <c r="I52" s="30"/>
      <c r="J52" s="8"/>
    </row>
    <row r="53" spans="1:20" ht="17.25" customHeight="1" x14ac:dyDescent="0.15">
      <c r="A53" s="8"/>
      <c r="B53" s="8"/>
      <c r="C53" s="8"/>
      <c r="D53" s="8"/>
      <c r="E53" s="8"/>
      <c r="F53" s="8"/>
      <c r="G53" s="8"/>
      <c r="H53" s="8"/>
      <c r="I53" s="8"/>
      <c r="J53" s="8"/>
      <c r="K53" s="8"/>
      <c r="L53" s="8"/>
      <c r="M53" s="8"/>
      <c r="N53" s="8"/>
      <c r="O53" s="8"/>
      <c r="P53" s="8"/>
      <c r="Q53" s="8"/>
      <c r="R53" s="8"/>
    </row>
    <row r="54" spans="1:20" ht="25.5" customHeight="1" x14ac:dyDescent="0.15">
      <c r="A54" s="33" t="s">
        <v>16</v>
      </c>
      <c r="B54" s="8"/>
      <c r="C54" s="32"/>
      <c r="D54" s="8"/>
      <c r="E54" s="8"/>
      <c r="F54" s="31"/>
      <c r="G54" s="8"/>
      <c r="H54" s="8"/>
      <c r="I54" s="30"/>
      <c r="J54" s="8"/>
      <c r="K54" s="8"/>
      <c r="L54" s="8"/>
      <c r="M54" s="8"/>
      <c r="N54" s="14"/>
      <c r="O54" s="8"/>
      <c r="P54" s="8"/>
      <c r="Q54" s="8"/>
      <c r="R54" s="8"/>
    </row>
    <row r="55" spans="1:20" ht="19.5" customHeight="1" x14ac:dyDescent="0.15">
      <c r="A55" s="8"/>
      <c r="B55" s="29" t="s">
        <v>15</v>
      </c>
      <c r="C55" s="28"/>
      <c r="D55" s="8"/>
      <c r="E55" s="8"/>
      <c r="F55" s="8"/>
      <c r="G55" s="8"/>
      <c r="H55" s="8"/>
      <c r="I55" s="8"/>
      <c r="J55" s="8"/>
      <c r="K55" s="8"/>
      <c r="L55" s="8"/>
      <c r="M55" s="8"/>
      <c r="N55" s="8"/>
      <c r="O55" s="14"/>
      <c r="P55" s="8"/>
      <c r="Q55" s="8"/>
      <c r="R55" s="8"/>
    </row>
    <row r="56" spans="1:20" ht="18" customHeight="1" x14ac:dyDescent="0.15">
      <c r="A56" s="8"/>
      <c r="B56" s="8"/>
      <c r="C56" s="8" t="s">
        <v>14</v>
      </c>
      <c r="D56" s="8"/>
      <c r="E56" s="8"/>
      <c r="F56" s="8"/>
      <c r="G56" s="8"/>
      <c r="H56" s="8"/>
      <c r="I56" s="8"/>
      <c r="J56" s="8"/>
      <c r="K56" s="8"/>
      <c r="L56" s="8"/>
      <c r="M56" s="8"/>
      <c r="N56" s="8"/>
      <c r="O56" s="8"/>
      <c r="P56" s="8"/>
      <c r="Q56" s="8"/>
      <c r="R56" s="8"/>
    </row>
    <row r="57" spans="1:20" ht="18" customHeight="1" x14ac:dyDescent="0.15">
      <c r="A57" s="8"/>
      <c r="B57" s="8"/>
      <c r="C57" s="8" t="s">
        <v>13</v>
      </c>
      <c r="D57" s="8"/>
      <c r="E57" s="8"/>
      <c r="F57" s="8"/>
      <c r="G57" s="8"/>
      <c r="H57" s="8"/>
      <c r="I57" s="8"/>
      <c r="J57" s="8"/>
      <c r="K57" s="8"/>
      <c r="L57" s="8"/>
      <c r="M57" s="8"/>
      <c r="N57" s="8"/>
      <c r="O57" s="8"/>
      <c r="P57" s="8"/>
      <c r="Q57" s="8"/>
      <c r="R57" s="8"/>
    </row>
    <row r="58" spans="1:20" ht="18" customHeight="1" x14ac:dyDescent="0.15">
      <c r="A58" s="8"/>
      <c r="B58" s="8"/>
      <c r="C58" s="8" t="s">
        <v>12</v>
      </c>
      <c r="D58" s="8"/>
      <c r="E58" s="8"/>
      <c r="F58" s="8"/>
      <c r="G58" s="8"/>
      <c r="H58" s="8"/>
      <c r="I58" s="8"/>
      <c r="J58" s="8"/>
      <c r="K58" s="8"/>
      <c r="L58" s="8"/>
      <c r="M58" s="8"/>
      <c r="N58" s="8"/>
      <c r="O58" s="8"/>
      <c r="P58" s="8"/>
      <c r="Q58" s="8"/>
      <c r="R58" s="8"/>
    </row>
    <row r="59" spans="1:20" ht="19.5" thickBot="1" x14ac:dyDescent="0.2">
      <c r="A59" s="8"/>
      <c r="B59" s="8"/>
      <c r="C59" s="8"/>
      <c r="D59" s="8"/>
      <c r="E59" s="8"/>
      <c r="F59" s="8"/>
      <c r="G59" s="8"/>
      <c r="H59" s="8"/>
      <c r="I59" s="8"/>
      <c r="J59" s="8"/>
      <c r="K59" s="8"/>
      <c r="L59" s="8"/>
      <c r="M59" s="8"/>
      <c r="N59" s="8"/>
      <c r="O59" s="8"/>
      <c r="P59" s="8"/>
      <c r="Q59" s="8"/>
      <c r="R59" s="8"/>
    </row>
    <row r="60" spans="1:20" ht="18" customHeight="1" x14ac:dyDescent="0.15">
      <c r="A60" s="8"/>
      <c r="B60" s="8" t="s">
        <v>11</v>
      </c>
      <c r="C60" s="27"/>
      <c r="D60" s="8"/>
      <c r="E60" s="8"/>
      <c r="F60" s="8"/>
      <c r="G60" s="8"/>
      <c r="H60" s="8"/>
      <c r="I60" s="26"/>
      <c r="J60" s="25" t="s">
        <v>10</v>
      </c>
      <c r="K60" s="25" t="s">
        <v>9</v>
      </c>
      <c r="L60" s="24" t="s">
        <v>8</v>
      </c>
      <c r="M60" s="23" t="s">
        <v>7</v>
      </c>
      <c r="N60" s="8"/>
      <c r="O60" s="8"/>
      <c r="P60" s="8"/>
      <c r="Q60" s="8"/>
      <c r="R60" s="8"/>
    </row>
    <row r="61" spans="1:20" ht="18" customHeight="1" x14ac:dyDescent="0.15">
      <c r="A61" s="8"/>
      <c r="B61" s="8"/>
      <c r="C61" s="8" t="s">
        <v>6</v>
      </c>
      <c r="D61" s="8"/>
      <c r="E61" s="8"/>
      <c r="F61" s="8"/>
      <c r="G61" s="8"/>
      <c r="H61" s="8"/>
      <c r="I61" s="22"/>
      <c r="J61" s="21" t="s">
        <v>4</v>
      </c>
      <c r="K61" s="21" t="s">
        <v>5</v>
      </c>
      <c r="L61" s="20"/>
      <c r="M61" s="19" t="s">
        <v>4</v>
      </c>
      <c r="N61" s="8"/>
      <c r="O61" s="8"/>
      <c r="P61" s="8"/>
      <c r="Q61" s="8"/>
      <c r="R61" s="8"/>
    </row>
    <row r="62" spans="1:20" ht="18" customHeight="1" x14ac:dyDescent="0.15">
      <c r="A62" s="8"/>
      <c r="B62" s="8"/>
      <c r="C62" s="8"/>
      <c r="D62" s="8"/>
      <c r="E62" s="8"/>
      <c r="F62" s="8"/>
      <c r="G62" s="8"/>
      <c r="H62" s="8"/>
      <c r="I62" s="18" t="s">
        <v>3</v>
      </c>
      <c r="J62" s="17">
        <v>0.82299999999999995</v>
      </c>
      <c r="K62" s="17">
        <v>0.81599999999999995</v>
      </c>
      <c r="L62" s="16">
        <v>0.7</v>
      </c>
      <c r="M62" s="15">
        <v>0.67900000000000005</v>
      </c>
      <c r="N62" s="8"/>
      <c r="O62" s="8"/>
      <c r="P62" s="8"/>
      <c r="Q62" s="8"/>
      <c r="R62" s="8"/>
    </row>
    <row r="63" spans="1:20" ht="18" customHeight="1" thickBot="1" x14ac:dyDescent="0.2">
      <c r="A63" s="8"/>
      <c r="B63" s="14" t="s">
        <v>2</v>
      </c>
      <c r="C63" s="8"/>
      <c r="D63" s="8"/>
      <c r="E63" s="8"/>
      <c r="F63" s="8"/>
      <c r="G63" s="8"/>
      <c r="H63" s="8"/>
      <c r="I63" s="13" t="s">
        <v>1</v>
      </c>
      <c r="J63" s="12">
        <v>0.80900000000000005</v>
      </c>
      <c r="K63" s="12">
        <v>0.79500000000000004</v>
      </c>
      <c r="L63" s="11">
        <v>1.4</v>
      </c>
      <c r="M63" s="10">
        <v>0.61599999999999999</v>
      </c>
      <c r="N63" s="8"/>
      <c r="O63" s="8"/>
      <c r="P63" s="8"/>
      <c r="Q63" s="8"/>
      <c r="R63" s="8"/>
    </row>
    <row r="64" spans="1:20" ht="18" customHeight="1" x14ac:dyDescent="0.15">
      <c r="A64" s="8"/>
      <c r="B64" s="8"/>
      <c r="C64" s="8"/>
      <c r="D64" s="8"/>
      <c r="E64" s="8"/>
      <c r="F64" s="8"/>
      <c r="G64" s="8"/>
      <c r="H64" s="8"/>
      <c r="I64" s="8"/>
      <c r="J64" s="8"/>
      <c r="K64" s="8"/>
      <c r="L64" s="8"/>
      <c r="M64" s="8"/>
      <c r="N64" s="8"/>
      <c r="O64" s="8"/>
      <c r="P64" s="8"/>
      <c r="Q64" s="8"/>
      <c r="R64" s="8"/>
    </row>
    <row r="65" spans="1:18" ht="18" customHeight="1" x14ac:dyDescent="0.15">
      <c r="A65" s="8"/>
      <c r="B65" s="9" t="s">
        <v>0</v>
      </c>
      <c r="C65" s="8"/>
      <c r="D65" s="8"/>
      <c r="E65" s="8"/>
      <c r="F65" s="8"/>
      <c r="G65" s="8"/>
      <c r="H65" s="8"/>
      <c r="I65" s="8"/>
      <c r="J65" s="8"/>
      <c r="K65" s="8"/>
      <c r="L65" s="8"/>
      <c r="M65" s="8"/>
      <c r="N65" s="8"/>
      <c r="O65" s="8"/>
      <c r="P65" s="8"/>
      <c r="Q65" s="8"/>
      <c r="R65" s="8"/>
    </row>
    <row r="66" spans="1:18" ht="18" customHeight="1" x14ac:dyDescent="0.15">
      <c r="A66" s="8"/>
      <c r="B66" s="8"/>
      <c r="C66" s="8"/>
      <c r="D66" s="8"/>
      <c r="E66" s="8"/>
      <c r="F66" s="8"/>
      <c r="G66" s="8"/>
      <c r="H66" s="8"/>
      <c r="I66" s="8"/>
      <c r="J66" s="8"/>
      <c r="K66" s="8"/>
      <c r="L66" s="8"/>
      <c r="M66" s="8"/>
      <c r="N66" s="8"/>
      <c r="O66" s="8"/>
      <c r="P66" s="8"/>
      <c r="Q66" s="8"/>
      <c r="R66" s="8"/>
    </row>
    <row r="69" spans="1:18" ht="14.25" x14ac:dyDescent="0.15">
      <c r="C69" s="7"/>
    </row>
    <row r="70" spans="1:18" x14ac:dyDescent="0.15">
      <c r="C70" s="5"/>
    </row>
    <row r="71" spans="1:18" x14ac:dyDescent="0.15">
      <c r="C71" s="5"/>
    </row>
    <row r="72" spans="1:18" x14ac:dyDescent="0.15">
      <c r="C72" s="6"/>
      <c r="D72" s="5"/>
    </row>
    <row r="73" spans="1:18" x14ac:dyDescent="0.15">
      <c r="C73" s="6"/>
      <c r="D73" s="5"/>
    </row>
    <row r="74" spans="1:18" x14ac:dyDescent="0.15">
      <c r="B74" s="3"/>
      <c r="C74" s="4"/>
      <c r="D74" s="3"/>
    </row>
    <row r="75" spans="1:18" x14ac:dyDescent="0.15">
      <c r="B75" s="3"/>
      <c r="C75" s="4"/>
      <c r="D75" s="3"/>
    </row>
    <row r="76" spans="1:18" ht="14.25" x14ac:dyDescent="0.15">
      <c r="G76" s="2"/>
    </row>
    <row r="77" spans="1:18" x14ac:dyDescent="0.15">
      <c r="H77" s="1"/>
    </row>
  </sheetData>
  <mergeCells count="37">
    <mergeCell ref="B18:C18"/>
    <mergeCell ref="B19:C19"/>
    <mergeCell ref="B20:C20"/>
    <mergeCell ref="B21:C21"/>
    <mergeCell ref="B22:C22"/>
    <mergeCell ref="L60:L61"/>
    <mergeCell ref="M15:M16"/>
    <mergeCell ref="N15:N16"/>
    <mergeCell ref="O15:O16"/>
    <mergeCell ref="P15:P16"/>
    <mergeCell ref="Q15:Q16"/>
    <mergeCell ref="B17:C17"/>
    <mergeCell ref="B14:C16"/>
    <mergeCell ref="D14:E14"/>
    <mergeCell ref="F14:Q14"/>
    <mergeCell ref="F15:F16"/>
    <mergeCell ref="G15:G16"/>
    <mergeCell ref="H15:H16"/>
    <mergeCell ref="I15:I16"/>
    <mergeCell ref="J15:J16"/>
    <mergeCell ref="K15:K16"/>
    <mergeCell ref="L15:L16"/>
    <mergeCell ref="B7:C7"/>
    <mergeCell ref="B8:C8"/>
    <mergeCell ref="B9:C9"/>
    <mergeCell ref="B10:C10"/>
    <mergeCell ref="B11:C11"/>
    <mergeCell ref="B12:C12"/>
    <mergeCell ref="A4:A6"/>
    <mergeCell ref="B4:C6"/>
    <mergeCell ref="D4:I4"/>
    <mergeCell ref="J4:L4"/>
    <mergeCell ref="D5:D6"/>
    <mergeCell ref="E5:F5"/>
    <mergeCell ref="G5:G6"/>
    <mergeCell ref="H5:H6"/>
    <mergeCell ref="I5:I6"/>
  </mergeCells>
  <phoneticPr fontId="2"/>
  <printOptions horizontalCentered="1" verticalCentered="1"/>
  <pageMargins left="0.28999999999999998" right="0.21" top="0.28999999999999998" bottom="0.2" header="0.51181102362204722" footer="0.21"/>
  <pageSetup paperSize="9" scale="84" orientation="landscape" r:id="rId1"/>
  <headerFooter alignWithMargins="0"/>
  <rowBreaks count="1" manualBreakCount="1">
    <brk id="35"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vt:lpstr>
      <vt:lpstr>'５月'!Print_Area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岐阜県</cp:lastModifiedBy>
  <dcterms:created xsi:type="dcterms:W3CDTF">2021-09-02T05:24:09Z</dcterms:created>
  <dcterms:modified xsi:type="dcterms:W3CDTF">2021-09-02T05:24:25Z</dcterms:modified>
</cp:coreProperties>
</file>