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tabRatio="703" activeTab="0"/>
  </bookViews>
  <sheets>
    <sheet name="危険物製造所等の件数" sheetId="1" r:id="rId1"/>
    <sheet name="【参考】メモ" sheetId="2" r:id="rId2"/>
    <sheet name="【参考】" sheetId="3" r:id="rId3"/>
  </sheets>
  <externalReferences>
    <externalReference r:id="rId6"/>
  </externalReferences>
  <definedNames>
    <definedName name="_10_種別">OFFSET('[1]参照データリスト1'!$K$3,,,COUNTA('[1]参照データリスト1'!$K:$K)-1,1)</definedName>
    <definedName name="_10_従業員のうち正社員の割合">OFFSET('[1]参照データリスト3'!$C$3,,,COUNTA('[1]参照データリスト3'!$C:$C)-1,1)</definedName>
    <definedName name="_10_従業員数">OFFSET('[1]参照データリスト3'!$A$3,,,COUNTA('[1]参照データリスト3'!$A:$A)-1,1)</definedName>
    <definedName name="_11_市区町村">OFFSET('[1]参照データリスト2'!$O$3,,,COUNTA('[1]参照データリスト2'!$O:$O)-1,1)</definedName>
    <definedName name="_11_都道府県">OFFSET('[1]参照データリスト2'!$M$3,,,COUNTA('[1]参照データリスト2'!$M:$M)-1,1)</definedName>
    <definedName name="_12_施設装置名称">OFFSET('[1]参照データリスト1'!$M$3,,,COUNTA('[1]参照データリスト1'!$M:$M)-1,1)</definedName>
    <definedName name="_13_機器名称">OFFSET('[1]参照データリスト1'!$O$3,,,COUNTA('[1]参照データリスト1'!$O:$O)-1,1)</definedName>
    <definedName name="_14_材質">OFFSET('[1]参照データリスト1'!$S$3,,,COUNTA('[1]参照データリスト1'!$S:$S)-1,1)</definedName>
    <definedName name="_14_設置位置">OFFSET('[1]参照データリスト3'!$E$3,,,COUNTA('[1]参照データリスト3'!$E:$E)-1,1)</definedName>
    <definedName name="_14_発生箇所名称">OFFSET('[1]参照データリスト1'!$Q$3,,,COUNTA('[1]参照データリスト1'!$Q:$Q)-1,1)</definedName>
    <definedName name="_15_作業時の作業状況">OFFSET('[1]参照データリスト1'!$W$3,,,COUNTA('[1]参照データリスト1'!$W:$W)-1,1)</definedName>
    <definedName name="_15_発生時の運転状況">OFFSET('[1]参照データリスト1'!$U$3,,,COUNTA('[1]参照データリスト1'!$U:$U)-1,1)</definedName>
    <definedName name="_16_施設区分">OFFSET('[1]参照データリスト2'!$X$3,,,COUNTA('[1]参照データリスト2'!$X:$X)-1,1)</definedName>
    <definedName name="_16_種名">OFFSET('[1]参照データリスト2'!$S$3,,,COUNTA('[1]参照データリスト2'!$Q:$Q)-1,1)</definedName>
    <definedName name="_16_年号">OFFSET('[1]参照データリスト1'!$BC$3,,,COUNTA('[1]参照データリスト1'!$BC:$BC)-1,1)</definedName>
    <definedName name="_16_品名大小分類">OFFSET('[1]参照データリスト2'!$V$3,,,COUNTA('[1]参照データリスト2'!$V:$V)-1,1)</definedName>
    <definedName name="_17_圧力の選択">OFFSET('[1]参照データリスト1'!$AC$3,,,COUNTA('[1]参照データリスト1'!$AC:$AC)-1,1)</definedName>
    <definedName name="_17_温度の選択">OFFSET('[1]参照データリスト1'!$AE$3,,,COUNTA('[1]参照データリスト1'!$AE:$AE)-1,1)</definedName>
    <definedName name="_17_状態の選択">OFFSET('[1]参照データリスト1'!$AA$3,,,COUNTA('[1]参照データリスト1'!$AA:$AA)-1,1)</definedName>
    <definedName name="_17_単位">OFFSET('[1]参照データリスト3'!$G$3,,,COUNTA('[1]参照データリスト3'!$G:$G)-1,1)</definedName>
    <definedName name="_17_物質の区分">OFFSET('[1]参照データリスト1'!$Y$3,,,COUNTA('[1]参照データリスト1'!$Y:$Y)-1,1)</definedName>
    <definedName name="_18_選任の有無">OFFSET('[1]参照データリスト1'!$AG$3,,,COUNTA('[1]参照データリスト1'!$AG:$AG)-1,1)</definedName>
    <definedName name="_2_事故種別">OFFSET('[1]参照データリスト1'!$A$3,,,COUNTA('[1]参照データリスト1'!$A:$A)-1,1)</definedName>
    <definedName name="_20_危険物取扱者の取扱･立会い">OFFSET('[1]参照データリスト1'!$AI$3,,,COUNTA('[1]参照データリスト1'!$AI:$AI)-1,1)</definedName>
    <definedName name="_23_緊急措置">OFFSET('[1]参照データリスト1'!$AM$3,,,COUNTA('[1]参照データリスト1'!$AM:$AM)-1,1)</definedName>
    <definedName name="_23_緊急措置の状況">OFFSET('[1]参照データリスト1'!$AK$3,,,COUNTA('[1]参照データリスト1'!$AK:$AK)-1,1)</definedName>
    <definedName name="_24_Ⅰ">OFFSET('[1]参照データリスト2'!$AF$3,,,COUNTA('[1]参照データリスト2'!$AF:$AF)-1,1)</definedName>
    <definedName name="_24_Ⅱ">OFFSET('[1]参照データリスト2'!#REF!,,,COUNTA('[1]参照データリスト2'!$AH:$AH)-1,1)</definedName>
    <definedName name="_24_Ⅲ">OFFSET('[1]参照データリスト2'!#REF!,,,COUNTA('[1]参照データリスト2'!$AJ:$AJ)-1,1)</definedName>
    <definedName name="_24_Ⅳ">OFFSET('[1]参照データリスト2'!#REF!,,,COUNTA('[1]参照データリスト2'!$AL:$AL)-1,1)</definedName>
    <definedName name="_24_関連原因_爆発_火災">OFFSET('[1]参照データリスト3'!$S$3,,,COUNTA('[1]参照データリスト3'!$S:$S)-1,1)</definedName>
    <definedName name="_24_関連原因_流出_破損">OFFSET('[1]参照データリスト3'!$U$3,,,COUNTA('[1]参照データリスト3'!$U:$U)-1,1)</definedName>
    <definedName name="_24_主原因">OFFSET('[1]参照データリスト1'!$AO$3,,,COUNTA('[1]参照データリスト1'!$AO:$AO)-1,1)</definedName>
    <definedName name="_24_着火原因">OFFSET('[1]参照データリスト1'!$AQ$3,,,COUNTA('[1]参照データリスト1'!$AQ:$AQ)-1,1)</definedName>
    <definedName name="_25_被害の状況">OFFSET('[1]参照データリスト1'!$AS$3,,,COUNTA('[1]参照データリスト1'!$AS:$AS)-1,1)</definedName>
    <definedName name="_26_死傷原因">OFFSET('[1]参照データリスト3'!$K$3,,,COUNTA('[1]参照データリスト3'!$K:$K)-1,1)</definedName>
    <definedName name="_26_正社員_非正社員別">OFFSET('[1]参照データリスト3'!$I$3,,,COUNTA('[1]参照データリスト3'!$I:$I)-1,1)</definedName>
    <definedName name="_27_損害額">OFFSET('[1]参照データリスト1'!$AU$3,,,COUNTA('[1]参照データリスト1'!$AU:$AU)-1,1)</definedName>
    <definedName name="_29_防災活動">OFFSET('[1]参照データリスト1'!$AW$3,,,COUNTA('[1]参照データリスト1'!$AW:$AW)-1,1)</definedName>
    <definedName name="_3_発生_推定又は確定">OFFSET('[1]参照データリスト1'!$C$3,,,COUNTA('[1]参照データリスト1'!$C:$C)-1,1)</definedName>
    <definedName name="_31_文書口頭">OFFSET('[1]参照データリスト1'!$AY$3,,,COUNTA('[1]参照データリスト1'!$AY:$AY)-1,1)</definedName>
    <definedName name="_33_法令違反の有無">OFFSET('[1]参照データリスト1'!$BA$3,,,COUNTA('[1]参照データリスト1'!$BA:$BA)-1,1)</definedName>
    <definedName name="_42_従業員_従業員以外の別">OFFSET('[1]参照データリスト3'!$M$3,,,COUNTA('[1]参照データリスト3'!$M:$M)-1,1)</definedName>
    <definedName name="_42_免状の種類">OFFSET('[1]参照データリスト3'!$O$3,,,COUNTA('[1]参照データリスト3'!$O:$O)-1,1)</definedName>
    <definedName name="_42_免状の適_不適">OFFSET('[1]参照データリスト3'!$Q$3,,,COUNTA('[1]参照データリスト3'!$Q:$Q)-1,1)</definedName>
    <definedName name="_43_取扱者_立会者の状況">OFFSET('[1]参照データリスト3'!$Y$3,,,COUNTA('[1]参照データリスト3'!$Y:$Y)-1,1)</definedName>
    <definedName name="_43_受講状況">OFFSET('[1]参照データリスト3'!$AA$3,,,COUNTA('[1]参照データリスト3'!$AA:$AA)-1,1)</definedName>
    <definedName name="_43_受講状況の適_不適">OFFSET('[1]参照データリスト3'!$W$3,,,COUNTA('[1]参照データリスト3'!$W:$W)-1,1)</definedName>
    <definedName name="_44_回数">OFFSET('[1]参照データリスト3'!$AC$3,,,COUNTA('[1]参照データリスト3'!$AC:$AC)-1,1)</definedName>
    <definedName name="_44_効果の確認方法">OFFSET('[1]参照データリスト3'!$AG$3,,,COUNTA('[1]参照データリスト3'!$AG:$AG)-1,1)</definedName>
    <definedName name="_44_保安教育の内容">OFFSET('[1]参照データリスト3'!$AE$3,,,COUNTA('[1]参照データリスト3'!$AE:$AE)-1,1)</definedName>
    <definedName name="_45_初めての別">OFFSET('[1]参照データリスト3'!$AI$3,,,COUNTA('[1]参照データリスト3'!$AI:$AI)-1,1)</definedName>
    <definedName name="_51_腐食形状">OFFSET('[1]参照データリスト3'!$AM$3,,,COUNTA('[1]参照データリスト3'!$AM:$AM)-1,1)</definedName>
    <definedName name="_51_流出部位の場所">OFFSET('[1]参照データリスト3'!$AK$3,,,COUNTA('[1]参照データリスト3'!$AK:$AK)-1,1)</definedName>
    <definedName name="_53_点検内容">OFFSET('[1]参照データリスト3'!$AO$3,,,COUNTA('[1]参照データリスト3'!$AO:$AO)-1,1)</definedName>
    <definedName name="_54_異常覚知後の対応">OFFSET('[1]参照データリスト3'!$AU$3,,,COUNTA('[1]参照データリスト3'!$AU:$AU)-1,1)</definedName>
    <definedName name="_54_日常の管理内容">OFFSET('[1]参照データリスト3'!$AQ$3,,,COUNTA('[1]参照データリスト3'!$AQ:$AQ)-1,1)</definedName>
    <definedName name="_54_日常管理の頻度">OFFSET('[1]参照データリスト3'!$AS$3,,,COUNTA('[1]参照データリスト3'!$AS:$AS)-1,1)</definedName>
    <definedName name="_55_腐食疲労等劣化原因の調査">OFFSET('[1]参照データリスト3'!$AW$3,,,COUNTA('[1]参照データリスト3'!$AW:$AW)-1,1)</definedName>
    <definedName name="_56_Code1_アニュラ板の種類">OFFSET('[1]参照データリスト3'!$BM$3,,,COUNTA('[1]参照データリスト3'!$BM:$BM)-1,1)</definedName>
    <definedName name="_56_Code1_外面防食の種類">OFFSET('[1]参照データリスト3'!$BC$3,,,COUNTA('[1]参照データリスト3'!$BC:$BC)-1,1)</definedName>
    <definedName name="_56_Code1_外面防食剤の種類">OFFSET('[1]参照データリスト3'!$BE$3,,,COUNTA('[1]参照データリスト3'!$BE:$BE)-1,1)</definedName>
    <definedName name="_56_Code1_電気防食の種類">OFFSET('[1]参照データリスト3'!$BG$3,,,COUNTA('[1]参照データリスト3'!$BG:$BG)-1,1)</definedName>
    <definedName name="_56_Code1_内面コーティングの種類">OFFSET('[1]参照データリスト3'!$BK$3,,,COUNTA('[1]参照データリスト3'!$BK:$BK)-1,1)</definedName>
    <definedName name="_56_Code1_流出">OFFSET('[1]参照データリスト3'!$BA$3,,,COUNTA('[1]参照データリスト3'!$BA:$BA)-1,1)</definedName>
    <definedName name="_56_埋設部_地上部別">OFFSET('[1]参照データリスト3'!$AY$3,,,COUNTA('[1]参照データリスト3'!$AY:$AY)-1,1)</definedName>
    <definedName name="_61_タイプ">OFFSET('[1]参照データリスト3'!$BO$3,,,COUNTA('[1]参照データリスト3'!$BO:$BO)-1,1)</definedName>
    <definedName name="_61_材質">OFFSET('[1]参照データリスト3'!$BQ$3,,,COUNTA('[1]参照データリスト3'!$BQ:$BQ)-1,1)</definedName>
    <definedName name="_62_道路状況">OFFSET('[1]参照データリスト3'!$BS$3,,,COUNTA('[1]参照データリスト3'!$BS:$BS)-1,1)</definedName>
    <definedName name="_64_交代要員の準備の有無">OFFSET('[1]参照データリスト3'!$BU$3,,,COUNTA('[1]参照データリスト3'!$BU:$BU)-1,1)</definedName>
    <definedName name="_66_積み荷品名の特定方法">OFFSET('[1]参照データリスト3'!$BW$3,,,COUNTA('[1]参照データリスト3'!$BW:$BW)-1,1)</definedName>
    <definedName name="_70_通行経験">OFFSET('[1]参照データリスト3'!$BY$3,,,COUNTA('[1]参照データリスト3'!$BY:$BY)-1,1)</definedName>
    <definedName name="_8_覚知別">OFFSET('[1]参照データリスト1'!$E$3,,,COUNTA('[1]参照データリスト1'!$E:$E)-1,1)</definedName>
    <definedName name="_9_天気">OFFSET('[1]参照データリスト1'!$G$3,,,COUNTA('[1]参照データリスト1'!$G:$G)-1,1)</definedName>
    <definedName name="_9_風向">OFFSET('[1]参照データリスト1'!$I$3,,,COUNTA('[1]参照データリスト1'!$I:$I)-1,1)</definedName>
    <definedName name="_90_有無">OFFSET('[1]参照データリスト3'!$BI$3,,,COUNTA('[1]参照データリスト3'!$BI:$BI)-1,1)</definedName>
    <definedName name="_91_有無">OFFSET('[1]参照データリスト3'!$CA$3,,,COUNTA('[1]参照データリスト3'!$CA:$CA)-1,1)</definedName>
    <definedName name="_99_有無">OFFSET('[1]参照データリスト3'!$CC$3,,,COUNTA('[1]参照データリスト3'!$CC:$CC)-1,1)</definedName>
    <definedName name="Excel_BuiltIn_Print_Area_10">"$#REF!.$A$1:$X$34"</definedName>
    <definedName name="Excel_BuiltIn_Print_Area_11">"$#REF!.$A$1:$O$21"</definedName>
    <definedName name="Excel_BuiltIn_Print_Area_12">"$#REF!.$A$1:$V$17"</definedName>
    <definedName name="Excel_BuiltIn_Print_Area_13">"$#REF!.$A$1:$Z$11"</definedName>
    <definedName name="Excel_BuiltIn_Print_Area_14">"$#REF!.$A$1:$W$23"</definedName>
    <definedName name="Excel_BuiltIn_Print_Area_15">"$#REF!.$A$1:$O$30"</definedName>
    <definedName name="Excel_BuiltIn_Print_Area_16">"$#REF!.$A$1:$Y$28"</definedName>
    <definedName name="Excel_BuiltIn_Print_Area_17">"$#REF!.$A$1:$M$17"</definedName>
    <definedName name="Excel_BuiltIn_Print_Area_18">"$#REF!.$A$1:$Q$31"</definedName>
    <definedName name="Excel_BuiltIn_Print_Area_19">"$#REF!.$A$1:$Q$12"</definedName>
    <definedName name="Excel_BuiltIn_Print_Area_2">"$#REF!.$A$2:$S$62"</definedName>
    <definedName name="Excel_BuiltIn_Print_Area_20">"$#REF!.$A$1:$Q$20"</definedName>
    <definedName name="Excel_BuiltIn_Print_Area_21">"$#REF!.$A$1:$U$14"</definedName>
    <definedName name="Excel_BuiltIn_Print_Area_22">"$#REF!.$A$1:$T$224"</definedName>
    <definedName name="Excel_BuiltIn_Print_Area_23">"$#REF!.$A$1:$O$22"</definedName>
    <definedName name="Excel_BuiltIn_Print_Area_25">"$#REF!.$A$1:$S$12"</definedName>
    <definedName name="Excel_BuiltIn_Print_Area_26">"$#REF!.$A$1:$Y$53"</definedName>
    <definedName name="Excel_BuiltIn_Print_Area_27">"$#REF!.$A$1:$Y$56"</definedName>
    <definedName name="Excel_BuiltIn_Print_Area_28">"$#REF!.$A$1:$K$65"</definedName>
    <definedName name="Excel_BuiltIn_Print_Area_29">"$#REF!.$A$1:$U$453"</definedName>
    <definedName name="Excel_BuiltIn_Print_Area_3">"$#REF!.$A$1:$U$62"</definedName>
    <definedName name="Excel_BuiltIn_Print_Area_30">"$#REF!.$A$1:$U$453"</definedName>
    <definedName name="Excel_BuiltIn_Print_Area_31">"$#REF!.$A$1:$U$353"</definedName>
    <definedName name="Excel_BuiltIn_Print_Area_32">"$#REF!.$A$1:$W$59"</definedName>
    <definedName name="Excel_BuiltIn_Print_Area_33">"$#REF!.$A$1:$U$111"</definedName>
    <definedName name="Excel_BuiltIn_Print_Area_34">"$#REF!.$A$1:$F$55"</definedName>
    <definedName name="Excel_BuiltIn_Print_Area_35">"$#REF!.$A$1:$M$14"</definedName>
    <definedName name="Excel_BuiltIn_Print_Area_37">"$#REF!.$A$1:$U$403"</definedName>
    <definedName name="Excel_BuiltIn_Print_Area_4">"$#REF!.$A$1:$V$30"</definedName>
    <definedName name="Excel_BuiltIn_Print_Area_5">"$#REF!.$A$1:$M$19"</definedName>
    <definedName name="Excel_BuiltIn_Print_Area_6">"$#REF!.$A$1:$R$26"</definedName>
    <definedName name="Excel_BuiltIn_Print_Area_7">"$#REF!.$A$1:$U$58"</definedName>
    <definedName name="Excel_BuiltIn_Print_Area_8">"$#REF!.$A$1:$O$17"</definedName>
    <definedName name="Excel_BuiltIn_Print_Area_9">"$#REF!.$A$1:$T$21"</definedName>
    <definedName name="Excel_BuiltIn_Print_Titles_2">"$#REF!.$A$1:$M$32000;$#REF!.$A$2:$IV$6"</definedName>
    <definedName name="Excel_BuiltIn_Print_Titles_22">"$#REF!.$A$2:$IV$5"</definedName>
    <definedName name="Excel_BuiltIn_Print_Titles_28">"$#REF!.$A$1:$IV$9"</definedName>
    <definedName name="Excel_BuiltIn_Print_Titles_29">"$#REF!.$A$1:$IV$3"</definedName>
    <definedName name="Excel_BuiltIn_Print_Titles_3">"$#REF!.$A$2:$IV$6"</definedName>
    <definedName name="Excel_BuiltIn_Print_Titles_30">"$#REF!.$A$1:$IV$3"</definedName>
    <definedName name="Excel_BuiltIn_Print_Titles_31">"$#REF!.$A$1:$IV$3"</definedName>
    <definedName name="Excel_BuiltIn_Print_Titles_32">"$#REF!.$A$1:$IV$7"</definedName>
    <definedName name="Excel_BuiltIn_Print_Titles_33">"$#REF!.$A$1:$IV$7"</definedName>
    <definedName name="Excel_BuiltIn_Print_Titles_34">"$#REF!.$A$1:$IV$5"</definedName>
    <definedName name="Excel_BuiltIn_Print_Titles_36">"$#REF!.$A$1:$IV$4"</definedName>
    <definedName name="Excel_BuiltIn_Print_Titles_37">"$#REF!.$A$1:$IV$3"</definedName>
    <definedName name="Excel_BuiltIn_Print_Titles_7">"$#REF!.$A$2:$IV$5"</definedName>
    <definedName name="_xlnm.Print_Area" localSheetId="0">'危険物製造所等の件数'!$B$2:$S$53</definedName>
    <definedName name="_xlnm.Print_Titles" localSheetId="0">'危険物製造所等の件数'!$4:$7</definedName>
    <definedName name="突合エラー">"$#REF!.$C$2"</definedName>
    <definedName name="突合番号">"$#REF!.$B$3:$B$31"</definedName>
    <definedName name="表番号">"$#REF!.$#REF!$#REF!"</definedName>
  </definedNames>
  <calcPr fullCalcOnLoad="1"/>
</workbook>
</file>

<file path=xl/comments3.xml><?xml version="1.0" encoding="utf-8"?>
<comments xmlns="http://schemas.openxmlformats.org/spreadsheetml/2006/main">
  <authors>
    <author>Gifu</author>
  </authors>
  <commentList>
    <comment ref="D1" authorId="0">
      <text>
        <r>
          <rPr>
            <b/>
            <sz val="9"/>
            <rFont val="ＭＳ Ｐゴシック"/>
            <family val="3"/>
          </rPr>
          <t>Gifu:</t>
        </r>
        <r>
          <rPr>
            <sz val="9"/>
            <rFont val="ＭＳ Ｐゴシック"/>
            <family val="3"/>
          </rPr>
          <t xml:space="preserve">
1　前年度末数
2　今年度末数</t>
        </r>
      </text>
    </comment>
  </commentList>
</comments>
</file>

<file path=xl/sharedStrings.xml><?xml version="1.0" encoding="utf-8"?>
<sst xmlns="http://schemas.openxmlformats.org/spreadsheetml/2006/main" count="117" uniqueCount="116">
  <si>
    <t>小計</t>
  </si>
  <si>
    <t>屋内貯蔵所</t>
  </si>
  <si>
    <t>貯蔵所　　　屋外タンク　</t>
  </si>
  <si>
    <t>貯蔵所　　　屋内タンク　</t>
  </si>
  <si>
    <t>貯蔵所　　　地下タンク　</t>
  </si>
  <si>
    <t>貯蔵所　　　簡易タンク　</t>
  </si>
  <si>
    <t>貯蔵所　　　移動タンク　</t>
  </si>
  <si>
    <t>屋外貯蔵所</t>
  </si>
  <si>
    <t>給油取扱所</t>
  </si>
  <si>
    <t>販売取扱所　第一種</t>
  </si>
  <si>
    <t>販売取扱所　第二種</t>
  </si>
  <si>
    <t>一般取扱所</t>
  </si>
  <si>
    <t>取　　　扱　　　所</t>
  </si>
  <si>
    <t>区　　分</t>
  </si>
  <si>
    <t xml:space="preserve">施設別 </t>
  </si>
  <si>
    <t>貯 　　　　　蔵　　　　 　所</t>
  </si>
  <si>
    <t>製 造 所</t>
  </si>
  <si>
    <t>合    計</t>
  </si>
  <si>
    <t>資料６－４表　岐阜県下危険物製造所等施設数　（完成検査済証交付施設）</t>
  </si>
  <si>
    <t>総　　　計</t>
  </si>
  <si>
    <t>増 減</t>
  </si>
  <si>
    <t>岐阜市消防本部</t>
  </si>
  <si>
    <t>多治見市消防本部</t>
  </si>
  <si>
    <t>中津川市消防本部</t>
  </si>
  <si>
    <t>瑞浪市消防本部</t>
  </si>
  <si>
    <t>恵那市消防本部</t>
  </si>
  <si>
    <t>土岐市消防本部</t>
  </si>
  <si>
    <t>各務原市消防本部</t>
  </si>
  <si>
    <t>飛騨市消防本部</t>
  </si>
  <si>
    <t>郡上市消防本部</t>
  </si>
  <si>
    <t>下呂市消防本部</t>
  </si>
  <si>
    <t>高山市消防本部</t>
  </si>
  <si>
    <t>海津市消防本部</t>
  </si>
  <si>
    <t>養老町消防本部</t>
  </si>
  <si>
    <t>羽島郡広域連合消防本部</t>
  </si>
  <si>
    <t>不破消防組合消防本部</t>
  </si>
  <si>
    <t>揖斐郡消防組合消防本部</t>
  </si>
  <si>
    <t>大垣消防組合消防本部</t>
  </si>
  <si>
    <t>中濃消防組合消防本部</t>
  </si>
  <si>
    <t>可茂消防事務組合消防本部</t>
  </si>
  <si>
    <t>羽島市消防本部</t>
  </si>
  <si>
    <t>割合</t>
  </si>
  <si>
    <t>危険物規制事務調査の結果を使う。</t>
  </si>
  <si>
    <t>団体コード</t>
  </si>
  <si>
    <t>市町村名</t>
  </si>
  <si>
    <t>区分</t>
  </si>
  <si>
    <t>行番号</t>
  </si>
  <si>
    <t>計
（Ａ）
（Ｂ）～（Ｄ）</t>
  </si>
  <si>
    <t>製造所
（Ｂ）</t>
  </si>
  <si>
    <t>貯蔵所</t>
  </si>
  <si>
    <t>取扱所</t>
  </si>
  <si>
    <t>事業所数</t>
  </si>
  <si>
    <t>小計
（Ｃ）
（ア）～（キ）</t>
  </si>
  <si>
    <t>屋外タンク貯蔵所</t>
  </si>
  <si>
    <t>屋内タンク
貯蔵所（ウ）</t>
  </si>
  <si>
    <t>地下タンク
貯蔵所（エ）</t>
  </si>
  <si>
    <t>簡易タンク
貯蔵所（オ）</t>
  </si>
  <si>
    <t>移動タンク
貯蔵所（カ）</t>
  </si>
  <si>
    <t>小計
（Ｄ）
（ク）～（シ）</t>
  </si>
  <si>
    <t>給油取扱所
（ク）</t>
  </si>
  <si>
    <t>第1種
取扱所
（ケ）</t>
  </si>
  <si>
    <t>第2種
取扱所
（コ）</t>
  </si>
  <si>
    <t>一般取扱所
（シ）</t>
  </si>
  <si>
    <t>212016</t>
  </si>
  <si>
    <t>岐阜市消防本部</t>
  </si>
  <si>
    <t>212032</t>
  </si>
  <si>
    <t>高山市消防本部</t>
  </si>
  <si>
    <t>212041</t>
  </si>
  <si>
    <t>多治見市消防本部</t>
  </si>
  <si>
    <t>212067</t>
  </si>
  <si>
    <t>中津川市消防本部</t>
  </si>
  <si>
    <t>212083</t>
  </si>
  <si>
    <t>瑞浪市消防本部</t>
  </si>
  <si>
    <t>212091</t>
  </si>
  <si>
    <t>羽島市消防本部</t>
  </si>
  <si>
    <t>212105</t>
  </si>
  <si>
    <t>恵那市消防本部</t>
  </si>
  <si>
    <t>212121</t>
  </si>
  <si>
    <t>土岐市消防本部</t>
  </si>
  <si>
    <t>212130</t>
  </si>
  <si>
    <t>各務原市消防本部</t>
  </si>
  <si>
    <t>212156</t>
  </si>
  <si>
    <t>山県市消防本部</t>
  </si>
  <si>
    <t>212172</t>
  </si>
  <si>
    <t>飛騨市消防本部</t>
  </si>
  <si>
    <t>212199</t>
  </si>
  <si>
    <t>郡上市消防本部</t>
  </si>
  <si>
    <t>212202</t>
  </si>
  <si>
    <t>下呂市消防本部</t>
  </si>
  <si>
    <t>212211</t>
  </si>
  <si>
    <t>海津市消防本部</t>
  </si>
  <si>
    <t>213411</t>
  </si>
  <si>
    <t>養老町消防本部</t>
  </si>
  <si>
    <t>218791</t>
  </si>
  <si>
    <t>不破消防組合消防本部</t>
  </si>
  <si>
    <t>218847</t>
  </si>
  <si>
    <t>本巣消防事務組合消防本部</t>
  </si>
  <si>
    <t>218898</t>
  </si>
  <si>
    <t>揖斐郡消防組合消防本部</t>
  </si>
  <si>
    <t>218901</t>
  </si>
  <si>
    <t>可茂消防事務組合消防本部</t>
  </si>
  <si>
    <t>218944</t>
  </si>
  <si>
    <t>大垣消防組合消防本部</t>
  </si>
  <si>
    <t>219088</t>
  </si>
  <si>
    <t>中濃消防組合消防本部</t>
  </si>
  <si>
    <t>219843</t>
  </si>
  <si>
    <t>羽島郡広域連合消防本部</t>
  </si>
  <si>
    <t>第02表</t>
  </si>
  <si>
    <t>合計【行番号2】</t>
  </si>
  <si>
    <t>★</t>
  </si>
  <si>
    <t>屋外タンク貯蔵所（イ）</t>
  </si>
  <si>
    <t>csvファイルを利用</t>
  </si>
  <si>
    <t>.txtファイルをカンマ区切りで引用、「連続した区切り～」はチェックを外す。</t>
  </si>
  <si>
    <t>屋内貯蔵所
（ア）</t>
  </si>
  <si>
    <t>屋外貯蔵所（キ）</t>
  </si>
  <si>
    <t>令和4年3月31日現在　（△は、減）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</si>
</sst>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E+00"/>
    <numFmt numFmtId="178" formatCode="0.E+00"/>
    <numFmt numFmtId="179" formatCode="0.0_);[Red]\(0.0\)"/>
    <numFmt numFmtId="180" formatCode="0_ "/>
    <numFmt numFmtId="181" formatCode="0.0_ "/>
    <numFmt numFmtId="182" formatCode="0.0%"/>
    <numFmt numFmtId="183" formatCode="0.00_);[Red]\(0.00\)"/>
    <numFmt numFmtId="184" formatCode="0.00_ "/>
    <numFmt numFmtId="185" formatCode="0_);[Red]\(0\)"/>
    <numFmt numFmtId="186" formatCode="0_);\(0\)"/>
    <numFmt numFmtId="187" formatCode="#,##0_);\(#,##0\)"/>
    <numFmt numFmtId="188" formatCode="#,##0;&quot;△ &quot;#,##0"/>
    <numFmt numFmtId="189" formatCode="000000"/>
    <numFmt numFmtId="190" formatCode="#,##0&quot;   &quot;;[Red]\-#,##0&quot;   &quot;"/>
    <numFmt numFmtId="191" formatCode="\\#,##0;[Red]&quot;\-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東風ゴシック"/>
      <family val="3"/>
    </font>
    <font>
      <sz val="10"/>
      <name val="東風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0" fontId="0" fillId="0" borderId="0" applyFill="0" applyAlignment="0" applyProtection="0"/>
    <xf numFmtId="38" fontId="0" fillId="0" borderId="0" applyFont="0" applyFill="0" applyBorder="0" applyAlignment="0" applyProtection="0"/>
    <xf numFmtId="190" fontId="7" fillId="0" borderId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5" fillId="0" borderId="0" xfId="65" applyFont="1">
      <alignment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182" fontId="4" fillId="0" borderId="0" xfId="0" applyNumberFormat="1" applyFont="1" applyFill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vertical="distributed" textRotation="255"/>
    </xf>
    <xf numFmtId="0" fontId="4" fillId="0" borderId="0" xfId="0" applyFont="1" applyFill="1" applyBorder="1" applyAlignment="1">
      <alignment vertical="distributed" textRotation="255"/>
    </xf>
    <xf numFmtId="0" fontId="4" fillId="0" borderId="15" xfId="0" applyFont="1" applyFill="1" applyBorder="1" applyAlignment="1">
      <alignment vertical="distributed" textRotation="255"/>
    </xf>
    <xf numFmtId="0" fontId="4" fillId="0" borderId="24" xfId="0" applyFont="1" applyFill="1" applyBorder="1" applyAlignment="1">
      <alignment vertical="distributed" textRotation="255"/>
    </xf>
    <xf numFmtId="0" fontId="4" fillId="0" borderId="16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vertical="distributed" textRotation="255"/>
    </xf>
    <xf numFmtId="0" fontId="4" fillId="0" borderId="26" xfId="0" applyFont="1" applyFill="1" applyBorder="1" applyAlignment="1">
      <alignment vertical="distributed" textRotation="255"/>
    </xf>
    <xf numFmtId="0" fontId="4" fillId="0" borderId="16" xfId="0" applyFont="1" applyFill="1" applyBorder="1" applyAlignment="1">
      <alignment vertical="distributed" textRotation="255"/>
    </xf>
    <xf numFmtId="0" fontId="4" fillId="0" borderId="27" xfId="0" applyFont="1" applyFill="1" applyBorder="1" applyAlignment="1">
      <alignment vertical="distributed" textRotation="255"/>
    </xf>
    <xf numFmtId="0" fontId="45" fillId="0" borderId="26" xfId="65" applyFont="1" applyBorder="1">
      <alignment vertical="center"/>
      <protection/>
    </xf>
    <xf numFmtId="0" fontId="0" fillId="0" borderId="26" xfId="0" applyBorder="1" applyAlignment="1">
      <alignment/>
    </xf>
    <xf numFmtId="0" fontId="45" fillId="33" borderId="0" xfId="65" applyFont="1" applyFill="1">
      <alignment vertical="center"/>
      <protection/>
    </xf>
    <xf numFmtId="0" fontId="0" fillId="33" borderId="0" xfId="0" applyFill="1" applyAlignment="1">
      <alignment/>
    </xf>
    <xf numFmtId="0" fontId="45" fillId="33" borderId="26" xfId="65" applyFont="1" applyFill="1" applyBorder="1">
      <alignment vertical="center"/>
      <protection/>
    </xf>
    <xf numFmtId="0" fontId="0" fillId="33" borderId="26" xfId="0" applyFill="1" applyBorder="1" applyAlignment="1">
      <alignment/>
    </xf>
    <xf numFmtId="0" fontId="45" fillId="17" borderId="0" xfId="65" applyFont="1" applyFill="1">
      <alignment vertical="center"/>
      <protection/>
    </xf>
    <xf numFmtId="0" fontId="0" fillId="17" borderId="0" xfId="0" applyFill="1" applyAlignment="1">
      <alignment/>
    </xf>
    <xf numFmtId="0" fontId="45" fillId="16" borderId="0" xfId="65" applyFont="1" applyFill="1">
      <alignment vertical="center"/>
      <protection/>
    </xf>
    <xf numFmtId="0" fontId="0" fillId="16" borderId="0" xfId="0" applyFill="1" applyAlignment="1">
      <alignment/>
    </xf>
    <xf numFmtId="0" fontId="45" fillId="13" borderId="0" xfId="65" applyFont="1" applyFill="1">
      <alignment vertical="center"/>
      <protection/>
    </xf>
    <xf numFmtId="0" fontId="0" fillId="13" borderId="0" xfId="0" applyFill="1" applyAlignment="1">
      <alignment/>
    </xf>
    <xf numFmtId="0" fontId="45" fillId="13" borderId="26" xfId="65" applyFont="1" applyFill="1" applyBorder="1">
      <alignment vertical="center"/>
      <protection/>
    </xf>
    <xf numFmtId="0" fontId="0" fillId="13" borderId="26" xfId="0" applyFill="1" applyBorder="1" applyAlignment="1">
      <alignment/>
    </xf>
    <xf numFmtId="0" fontId="45" fillId="17" borderId="26" xfId="65" applyFont="1" applyFill="1" applyBorder="1">
      <alignment vertical="center"/>
      <protection/>
    </xf>
    <xf numFmtId="0" fontId="0" fillId="17" borderId="26" xfId="0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38" fontId="4" fillId="0" borderId="28" xfId="49" applyNumberFormat="1" applyFont="1" applyFill="1" applyBorder="1" applyAlignment="1">
      <alignment horizontal="right" vertical="center" shrinkToFit="1"/>
    </xf>
    <xf numFmtId="38" fontId="4" fillId="0" borderId="29" xfId="49" applyNumberFormat="1" applyFont="1" applyFill="1" applyBorder="1" applyAlignment="1">
      <alignment horizontal="right" vertical="center" shrinkToFit="1"/>
    </xf>
    <xf numFmtId="38" fontId="4" fillId="0" borderId="10" xfId="49" applyNumberFormat="1" applyFont="1" applyFill="1" applyBorder="1" applyAlignment="1">
      <alignment horizontal="right" vertical="center" shrinkToFit="1"/>
    </xf>
    <xf numFmtId="38" fontId="4" fillId="0" borderId="25" xfId="49" applyNumberFormat="1" applyFont="1" applyFill="1" applyBorder="1" applyAlignment="1">
      <alignment horizontal="right" vertical="center" shrinkToFit="1"/>
    </xf>
    <xf numFmtId="38" fontId="4" fillId="0" borderId="10" xfId="49" applyFont="1" applyFill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31" xfId="49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distributed" textRotation="255"/>
    </xf>
    <xf numFmtId="0" fontId="4" fillId="0" borderId="33" xfId="0" applyFont="1" applyFill="1" applyBorder="1" applyAlignment="1">
      <alignment vertical="distributed" textRotation="255"/>
    </xf>
    <xf numFmtId="0" fontId="0" fillId="0" borderId="31" xfId="0" applyFont="1" applyFill="1" applyBorder="1" applyAlignment="1">
      <alignment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188" fontId="4" fillId="0" borderId="37" xfId="49" applyNumberFormat="1" applyFont="1" applyFill="1" applyBorder="1" applyAlignment="1">
      <alignment horizontal="right" vertical="center"/>
    </xf>
    <xf numFmtId="188" fontId="4" fillId="0" borderId="38" xfId="49" applyNumberFormat="1" applyFont="1" applyFill="1" applyBorder="1" applyAlignment="1">
      <alignment horizontal="right" vertical="center"/>
    </xf>
    <xf numFmtId="188" fontId="4" fillId="0" borderId="10" xfId="49" applyNumberFormat="1" applyFont="1" applyFill="1" applyBorder="1" applyAlignment="1">
      <alignment vertical="center"/>
    </xf>
    <xf numFmtId="188" fontId="4" fillId="0" borderId="39" xfId="49" applyNumberFormat="1" applyFont="1" applyFill="1" applyBorder="1" applyAlignment="1">
      <alignment vertical="center"/>
    </xf>
    <xf numFmtId="188" fontId="4" fillId="0" borderId="40" xfId="49" applyNumberFormat="1" applyFont="1" applyFill="1" applyBorder="1" applyAlignment="1">
      <alignment horizontal="right" vertical="center"/>
    </xf>
    <xf numFmtId="188" fontId="4" fillId="0" borderId="41" xfId="49" applyNumberFormat="1" applyFont="1" applyFill="1" applyBorder="1" applyAlignment="1">
      <alignment horizontal="right" vertical="center"/>
    </xf>
    <xf numFmtId="188" fontId="4" fillId="0" borderId="42" xfId="49" applyNumberFormat="1" applyFont="1" applyFill="1" applyBorder="1" applyAlignment="1">
      <alignment horizontal="right" vertical="center"/>
    </xf>
    <xf numFmtId="188" fontId="4" fillId="0" borderId="43" xfId="49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88" fontId="4" fillId="0" borderId="44" xfId="49" applyNumberFormat="1" applyFont="1" applyFill="1" applyBorder="1" applyAlignment="1">
      <alignment horizontal="right" vertical="center"/>
    </xf>
    <xf numFmtId="188" fontId="4" fillId="0" borderId="45" xfId="49" applyNumberFormat="1" applyFont="1" applyFill="1" applyBorder="1" applyAlignment="1">
      <alignment horizontal="right" vertical="center"/>
    </xf>
    <xf numFmtId="38" fontId="4" fillId="0" borderId="37" xfId="49" applyFont="1" applyFill="1" applyBorder="1" applyAlignment="1">
      <alignment horizontal="right" vertical="center"/>
    </xf>
    <xf numFmtId="38" fontId="4" fillId="0" borderId="44" xfId="49" applyFont="1" applyFill="1" applyBorder="1" applyAlignment="1">
      <alignment horizontal="right" vertical="center"/>
    </xf>
    <xf numFmtId="38" fontId="4" fillId="0" borderId="42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58" fontId="4" fillId="0" borderId="17" xfId="0" applyNumberFormat="1" applyFont="1" applyFill="1" applyBorder="1" applyAlignment="1">
      <alignment horizontal="center" vertical="center"/>
    </xf>
    <xf numFmtId="0" fontId="0" fillId="34" borderId="23" xfId="65" applyFont="1" applyFill="1" applyBorder="1" applyAlignment="1">
      <alignment horizontal="center" vertical="center" wrapText="1"/>
      <protection/>
    </xf>
    <xf numFmtId="0" fontId="0" fillId="34" borderId="39" xfId="65" applyFill="1" applyBorder="1" applyAlignment="1">
      <alignment horizontal="center" vertical="center" wrapText="1"/>
      <protection/>
    </xf>
    <xf numFmtId="0" fontId="0" fillId="33" borderId="10" xfId="65" applyFont="1" applyFill="1" applyBorder="1" applyAlignment="1">
      <alignment horizontal="center" vertical="center" wrapText="1"/>
      <protection/>
    </xf>
    <xf numFmtId="0" fontId="0" fillId="33" borderId="23" xfId="65" applyFill="1" applyBorder="1" applyAlignment="1">
      <alignment horizontal="center" vertical="center"/>
      <protection/>
    </xf>
    <xf numFmtId="0" fontId="0" fillId="33" borderId="39" xfId="65" applyFill="1" applyBorder="1" applyAlignment="1">
      <alignment horizontal="center" vertical="center"/>
      <protection/>
    </xf>
    <xf numFmtId="0" fontId="0" fillId="33" borderId="40" xfId="65" applyFill="1" applyBorder="1" applyAlignment="1">
      <alignment horizontal="center" vertical="center" wrapText="1"/>
      <protection/>
    </xf>
    <xf numFmtId="0" fontId="0" fillId="33" borderId="41" xfId="65" applyFill="1" applyBorder="1" applyAlignment="1">
      <alignment horizontal="center" vertical="center" wrapText="1"/>
      <protection/>
    </xf>
    <xf numFmtId="0" fontId="0" fillId="33" borderId="40" xfId="65" applyFill="1" applyBorder="1" applyAlignment="1">
      <alignment horizontal="center" vertical="center"/>
      <protection/>
    </xf>
    <xf numFmtId="0" fontId="0" fillId="33" borderId="41" xfId="65" applyFill="1" applyBorder="1" applyAlignment="1">
      <alignment horizontal="center" vertical="center"/>
      <protection/>
    </xf>
    <xf numFmtId="0" fontId="0" fillId="0" borderId="40" xfId="65" applyBorder="1" applyAlignment="1">
      <alignment horizontal="center" vertical="center"/>
      <protection/>
    </xf>
    <xf numFmtId="0" fontId="0" fillId="0" borderId="41" xfId="65" applyBorder="1" applyAlignment="1">
      <alignment horizontal="center" vertical="center"/>
      <protection/>
    </xf>
    <xf numFmtId="0" fontId="0" fillId="34" borderId="40" xfId="65" applyFill="1" applyBorder="1" applyAlignment="1">
      <alignment horizontal="center" vertical="center" wrapText="1"/>
      <protection/>
    </xf>
    <xf numFmtId="0" fontId="0" fillId="34" borderId="41" xfId="65" applyFill="1" applyBorder="1" applyAlignment="1">
      <alignment horizontal="center" vertical="center" wrapText="1"/>
      <protection/>
    </xf>
    <xf numFmtId="0" fontId="0" fillId="34" borderId="40" xfId="65" applyFont="1" applyFill="1" applyBorder="1" applyAlignment="1">
      <alignment horizontal="center" vertical="center" wrapText="1"/>
      <protection/>
    </xf>
    <xf numFmtId="0" fontId="0" fillId="33" borderId="10" xfId="65" applyFill="1" applyBorder="1" applyAlignment="1">
      <alignment horizontal="center" vertical="center" wrapText="1"/>
      <protection/>
    </xf>
    <xf numFmtId="0" fontId="0" fillId="33" borderId="46" xfId="65" applyFill="1" applyBorder="1" applyAlignment="1">
      <alignment horizontal="center" vertical="center" wrapText="1"/>
      <protection/>
    </xf>
    <xf numFmtId="0" fontId="0" fillId="0" borderId="47" xfId="65" applyBorder="1" applyAlignment="1">
      <alignment horizontal="center" vertical="center"/>
      <protection/>
    </xf>
    <xf numFmtId="0" fontId="0" fillId="0" borderId="48" xfId="65" applyBorder="1" applyAlignment="1">
      <alignment horizontal="center" vertical="center"/>
      <protection/>
    </xf>
    <xf numFmtId="0" fontId="0" fillId="34" borderId="40" xfId="65" applyFill="1" applyBorder="1" applyAlignment="1">
      <alignment horizontal="center" vertical="center"/>
      <protection/>
    </xf>
    <xf numFmtId="0" fontId="0" fillId="34" borderId="41" xfId="65" applyFill="1" applyBorder="1" applyAlignment="1">
      <alignment horizontal="center" vertical="center"/>
      <protection/>
    </xf>
    <xf numFmtId="188" fontId="4" fillId="35" borderId="47" xfId="49" applyNumberFormat="1" applyFont="1" applyFill="1" applyBorder="1" applyAlignment="1">
      <alignment horizontal="right" vertical="center"/>
    </xf>
    <xf numFmtId="188" fontId="4" fillId="35" borderId="48" xfId="49" applyNumberFormat="1" applyFont="1" applyFill="1" applyBorder="1" applyAlignment="1">
      <alignment horizontal="right" vertical="center"/>
    </xf>
    <xf numFmtId="0" fontId="4" fillId="35" borderId="0" xfId="0" applyFont="1" applyFill="1" applyAlignment="1">
      <alignment/>
    </xf>
    <xf numFmtId="0" fontId="4" fillId="35" borderId="49" xfId="0" applyFont="1" applyFill="1" applyBorder="1" applyAlignment="1">
      <alignment vertical="distributed" textRotation="255"/>
    </xf>
    <xf numFmtId="0" fontId="4" fillId="35" borderId="50" xfId="0" applyFont="1" applyFill="1" applyBorder="1" applyAlignment="1">
      <alignment vertical="distributed" textRotation="255"/>
    </xf>
    <xf numFmtId="0" fontId="0" fillId="35" borderId="51" xfId="0" applyFont="1" applyFill="1" applyBorder="1" applyAlignment="1">
      <alignment vertical="distributed" textRotation="255"/>
    </xf>
    <xf numFmtId="38" fontId="4" fillId="35" borderId="52" xfId="49" applyFont="1" applyFill="1" applyBorder="1" applyAlignment="1">
      <alignment horizontal="right" vertical="center"/>
    </xf>
    <xf numFmtId="38" fontId="4" fillId="35" borderId="51" xfId="49" applyFont="1" applyFill="1" applyBorder="1" applyAlignment="1">
      <alignment horizontal="right" vertical="center"/>
    </xf>
    <xf numFmtId="38" fontId="4" fillId="35" borderId="37" xfId="49" applyFont="1" applyFill="1" applyBorder="1" applyAlignment="1">
      <alignment horizontal="right" vertical="center"/>
    </xf>
    <xf numFmtId="38" fontId="4" fillId="35" borderId="47" xfId="49" applyFont="1" applyFill="1" applyBorder="1" applyAlignment="1">
      <alignment horizontal="right" vertical="center"/>
    </xf>
    <xf numFmtId="0" fontId="4" fillId="35" borderId="0" xfId="0" applyFont="1" applyFill="1" applyBorder="1" applyAlignment="1">
      <alignment/>
    </xf>
    <xf numFmtId="182" fontId="4" fillId="35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vertical="distributed" textRotation="255"/>
    </xf>
    <xf numFmtId="0" fontId="4" fillId="35" borderId="25" xfId="0" applyFont="1" applyFill="1" applyBorder="1" applyAlignment="1">
      <alignment vertical="distributed" textRotation="255"/>
    </xf>
    <xf numFmtId="38" fontId="4" fillId="35" borderId="10" xfId="49" applyFont="1" applyFill="1" applyBorder="1" applyAlignment="1">
      <alignment horizontal="right" vertical="center"/>
    </xf>
    <xf numFmtId="38" fontId="4" fillId="35" borderId="25" xfId="49" applyFont="1" applyFill="1" applyBorder="1" applyAlignment="1">
      <alignment horizontal="right" vertical="center"/>
    </xf>
    <xf numFmtId="38" fontId="4" fillId="35" borderId="40" xfId="49" applyFont="1" applyFill="1" applyBorder="1" applyAlignment="1">
      <alignment horizontal="right" vertical="center"/>
    </xf>
    <xf numFmtId="188" fontId="4" fillId="35" borderId="37" xfId="49" applyNumberFormat="1" applyFont="1" applyFill="1" applyBorder="1" applyAlignment="1">
      <alignment horizontal="right" vertical="center"/>
    </xf>
    <xf numFmtId="188" fontId="4" fillId="35" borderId="38" xfId="49" applyNumberFormat="1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distributed" textRotation="255"/>
    </xf>
    <xf numFmtId="0" fontId="4" fillId="35" borderId="26" xfId="0" applyFont="1" applyFill="1" applyBorder="1" applyAlignment="1">
      <alignment vertical="distributed" textRotation="255"/>
    </xf>
    <xf numFmtId="188" fontId="4" fillId="35" borderId="10" xfId="49" applyNumberFormat="1" applyFont="1" applyFill="1" applyBorder="1" applyAlignment="1">
      <alignment vertical="center"/>
    </xf>
    <xf numFmtId="188" fontId="4" fillId="35" borderId="39" xfId="49" applyNumberFormat="1" applyFont="1" applyFill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4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20669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-DISK1\csc-sha\Documents%20and%20Settings\fujii\&#12487;&#12473;&#12463;&#12488;&#12483;&#12503;\Client\&#28040;&#38450;&#24193;\&#21361;&#38522;&#29289;Excel\JikoOfflinesoft_Vol_3_0_2011&#27425;&#26399;&#32113;&#35336;\20110621&#12304;&#23436;&#25104;&#29256;&#12305;&#21361;&#38522;&#29289;&#12458;&#12501;&#12521;&#12452;&#12531;\&#20107;&#25925;&#24773;&#22577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3年"/>
      <sheetName val="メイン"/>
      <sheetName val="事故情報作成"/>
      <sheetName val="参照データリスト1"/>
      <sheetName val="参照データリスト2"/>
      <sheetName val="参照データリスト3"/>
    </sheetNames>
    <sheetDataSet>
      <sheetData sheetId="3">
        <row r="2">
          <cell r="A2" t="str">
            <v>_2_事故種別</v>
          </cell>
          <cell r="C2" t="str">
            <v>_8_覚知別</v>
          </cell>
          <cell r="E2" t="str">
            <v>_9_風向</v>
          </cell>
          <cell r="G2" t="str">
            <v>_12_施設装置名称</v>
          </cell>
          <cell r="I2" t="str">
            <v>_14_発生箇所名称</v>
          </cell>
          <cell r="K2" t="str">
            <v>_15_発生時の運転状況</v>
          </cell>
          <cell r="M2" t="str">
            <v>_17_物質の区分</v>
          </cell>
          <cell r="O2" t="str">
            <v>_17_圧力の選択</v>
          </cell>
          <cell r="Q2" t="str">
            <v>_18_選任の有無</v>
          </cell>
          <cell r="S2" t="str">
            <v>_23_緊急措置の状況</v>
          </cell>
          <cell r="U2" t="str">
            <v>_24_主原因</v>
          </cell>
          <cell r="W2" t="str">
            <v>_25_被害の状況</v>
          </cell>
          <cell r="Y2" t="str">
            <v>_29_防災活動</v>
          </cell>
          <cell r="AA2" t="str">
            <v>_33_法令違反の有無</v>
          </cell>
          <cell r="AC2" t="str">
            <v>_17_圧力の選択</v>
          </cell>
          <cell r="AE2" t="str">
            <v>_17_温度の選択</v>
          </cell>
          <cell r="AG2" t="str">
            <v>_18_選任の有無</v>
          </cell>
          <cell r="AI2" t="str">
            <v>_20_危険物取扱者の取扱･立会い</v>
          </cell>
          <cell r="AK2" t="str">
            <v>_23_緊急措置の状況</v>
          </cell>
          <cell r="AM2" t="str">
            <v>_23_緊急措置</v>
          </cell>
          <cell r="AO2" t="str">
            <v>_24_主原因</v>
          </cell>
          <cell r="AQ2" t="str">
            <v>_24_着火原因</v>
          </cell>
          <cell r="AS2" t="str">
            <v>_25_被害の状況</v>
          </cell>
          <cell r="AU2" t="str">
            <v>_27_損害額</v>
          </cell>
          <cell r="AW2" t="str">
            <v>_29_防災活動</v>
          </cell>
          <cell r="AY2" t="str">
            <v>_31_文書口頭</v>
          </cell>
          <cell r="BA2" t="str">
            <v>_33_法令違反の有無</v>
          </cell>
          <cell r="BC2" t="str">
            <v>_16_年号</v>
          </cell>
        </row>
        <row r="3">
          <cell r="A3" t="str">
            <v>爆発</v>
          </cell>
          <cell r="C3">
            <v>119</v>
          </cell>
          <cell r="E3" t="str">
            <v>無風状態</v>
          </cell>
          <cell r="G3" t="str">
            <v>低圧湿式ガスホルダ</v>
          </cell>
          <cell r="I3" t="str">
            <v>タンク側板</v>
          </cell>
          <cell r="K3" t="str">
            <v>定常運転中</v>
          </cell>
          <cell r="M3" t="str">
            <v>危険物</v>
          </cell>
          <cell r="O3" t="str">
            <v>常圧</v>
          </cell>
          <cell r="Q3" t="str">
            <v>選任有</v>
          </cell>
          <cell r="S3" t="str">
            <v>有</v>
          </cell>
          <cell r="U3" t="str">
            <v>維持管理不十分</v>
          </cell>
          <cell r="W3" t="str">
            <v>設備機器内</v>
          </cell>
          <cell r="Y3" t="str">
            <v>消火</v>
          </cell>
          <cell r="AA3" t="str">
            <v>有</v>
          </cell>
          <cell r="AC3" t="str">
            <v>常圧</v>
          </cell>
          <cell r="AE3" t="str">
            <v>低温</v>
          </cell>
          <cell r="AG3" t="str">
            <v>選任有</v>
          </cell>
          <cell r="AI3" t="str">
            <v>有</v>
          </cell>
          <cell r="AK3" t="str">
            <v>有</v>
          </cell>
          <cell r="AM3" t="str">
            <v>装置の緊急停止（原料遮断、ポンプ停止、反応停止剤投入等）</v>
          </cell>
          <cell r="AO3" t="str">
            <v>維持管理不十分</v>
          </cell>
          <cell r="AQ3" t="str">
            <v>裸火</v>
          </cell>
          <cell r="AS3" t="str">
            <v>設備機器内</v>
          </cell>
          <cell r="AU3" t="str">
            <v>１万円未満</v>
          </cell>
          <cell r="AW3" t="str">
            <v>消火</v>
          </cell>
          <cell r="AY3" t="str">
            <v>文書</v>
          </cell>
          <cell r="BA3" t="str">
            <v>有</v>
          </cell>
          <cell r="BC3" t="str">
            <v>昭和</v>
          </cell>
        </row>
        <row r="4">
          <cell r="A4" t="str">
            <v>火災</v>
          </cell>
          <cell r="C4" t="str">
            <v>無線</v>
          </cell>
          <cell r="E4" t="str">
            <v>北</v>
          </cell>
          <cell r="G4" t="str">
            <v>低圧乾式ガスホルダ</v>
          </cell>
          <cell r="I4" t="str">
            <v>タンク底板</v>
          </cell>
          <cell r="K4" t="str">
            <v>スタートアップ中</v>
          </cell>
          <cell r="M4" t="str">
            <v>高圧ガス</v>
          </cell>
          <cell r="O4" t="str">
            <v>加圧</v>
          </cell>
          <cell r="Q4" t="str">
            <v>選任無</v>
          </cell>
          <cell r="S4" t="str">
            <v>無</v>
          </cell>
          <cell r="U4" t="str">
            <v>誤操作</v>
          </cell>
          <cell r="W4" t="str">
            <v>施設装置建屋内</v>
          </cell>
          <cell r="Y4" t="str">
            <v>冷却</v>
          </cell>
          <cell r="AA4" t="str">
            <v>無</v>
          </cell>
          <cell r="AC4" t="str">
            <v>加圧</v>
          </cell>
          <cell r="AE4" t="str">
            <v>常温[0‐40℃]</v>
          </cell>
          <cell r="AG4" t="str">
            <v>選任無</v>
          </cell>
          <cell r="AI4" t="str">
            <v>無</v>
          </cell>
          <cell r="AK4" t="str">
            <v>無</v>
          </cell>
          <cell r="AM4" t="str">
            <v>周辺火気の消火</v>
          </cell>
          <cell r="AO4" t="str">
            <v>誤操作</v>
          </cell>
          <cell r="AQ4" t="str">
            <v>高温表面熱</v>
          </cell>
          <cell r="AS4" t="str">
            <v>施設装置建屋内</v>
          </cell>
          <cell r="AU4" t="str">
            <v>１万円以上</v>
          </cell>
          <cell r="AW4" t="str">
            <v>冷却</v>
          </cell>
          <cell r="AY4" t="str">
            <v>口頭</v>
          </cell>
          <cell r="BA4" t="str">
            <v>無</v>
          </cell>
          <cell r="BC4" t="str">
            <v>平成</v>
          </cell>
        </row>
        <row r="5">
          <cell r="A5" t="str">
            <v>流出</v>
          </cell>
          <cell r="C5" t="str">
            <v>ホットライン</v>
          </cell>
          <cell r="E5" t="str">
            <v>北北東</v>
          </cell>
          <cell r="G5" t="str">
            <v>高圧ガスホルダ（球形、円筒形）</v>
          </cell>
          <cell r="I5" t="str">
            <v>タンク屋根板</v>
          </cell>
          <cell r="K5" t="str">
            <v>シャットダウン中</v>
          </cell>
          <cell r="M5" t="str">
            <v>指定可燃物</v>
          </cell>
          <cell r="O5" t="str">
            <v>高温</v>
          </cell>
          <cell r="Q5" t="str">
            <v>第１種消火設備</v>
          </cell>
          <cell r="S5" t="str">
            <v>溶接・溶断等火花</v>
          </cell>
          <cell r="U5" t="str">
            <v>調査中</v>
          </cell>
          <cell r="W5" t="str">
            <v>不定期修理中</v>
          </cell>
          <cell r="Y5" t="str">
            <v>指定可燃物</v>
          </cell>
          <cell r="AA5" t="str">
            <v>気相　</v>
          </cell>
          <cell r="AE5" t="str">
            <v>高温</v>
          </cell>
          <cell r="AG5" t="str">
            <v>不要</v>
          </cell>
          <cell r="AM5" t="str">
            <v>第１種消火設備</v>
          </cell>
          <cell r="AO5" t="str">
            <v>操作確認不十分</v>
          </cell>
          <cell r="AQ5" t="str">
            <v>溶接・溶断等火花</v>
          </cell>
          <cell r="AS5" t="str">
            <v>隣接施設に拡大</v>
          </cell>
          <cell r="AU5" t="str">
            <v>調査中</v>
          </cell>
          <cell r="AW5" t="str">
            <v>土のう積み等拡散防止措置</v>
          </cell>
        </row>
        <row r="6">
          <cell r="A6" t="str">
            <v>破損</v>
          </cell>
          <cell r="C6" t="str">
            <v>煙霧</v>
          </cell>
          <cell r="E6" t="str">
            <v>特別防災区域内(その他)</v>
          </cell>
          <cell r="G6" t="str">
            <v>吸収塔、槽</v>
          </cell>
          <cell r="I6" t="str">
            <v>ガラス</v>
          </cell>
          <cell r="K6" t="str">
            <v>サンプリング中</v>
          </cell>
          <cell r="M6" t="str">
            <v>第２種消火設備</v>
          </cell>
          <cell r="O6" t="str">
            <v>静電気火花</v>
          </cell>
          <cell r="Q6" t="str">
            <v>流出防止措置</v>
          </cell>
          <cell r="S6" t="str">
            <v>ガラス</v>
          </cell>
          <cell r="U6" t="str">
            <v>緊急操作中</v>
          </cell>
          <cell r="W6" t="str">
            <v>サンプリング中</v>
          </cell>
          <cell r="Y6" t="str">
            <v>可燃性ガス</v>
          </cell>
          <cell r="AM6" t="str">
            <v>第２種消火設備</v>
          </cell>
          <cell r="AO6" t="str">
            <v>操作未実施</v>
          </cell>
          <cell r="AQ6" t="str">
            <v>静電気火花</v>
          </cell>
          <cell r="AS6" t="str">
            <v>事業所外へ</v>
          </cell>
          <cell r="AW6" t="str">
            <v>流出防止措置</v>
          </cell>
        </row>
        <row r="7">
          <cell r="A7" t="str">
            <v>その他</v>
          </cell>
          <cell r="C7" t="str">
            <v>砂じんあらし</v>
          </cell>
          <cell r="E7" t="str">
            <v>特別防災区域外</v>
          </cell>
          <cell r="G7" t="str">
            <v>洗浄塔、槽（ｳｵｯｼﾝｸﾞﾀﾜｰ､ｽｸﾗﾊﾞｰ)</v>
          </cell>
          <cell r="I7" t="str">
            <v>鋼鉄</v>
          </cell>
          <cell r="K7" t="str">
            <v>点検中</v>
          </cell>
          <cell r="M7" t="str">
            <v>第３種消火設備</v>
          </cell>
          <cell r="O7" t="str">
            <v>電気火花</v>
          </cell>
          <cell r="Q7" t="str">
            <v>回収、除去、拡散</v>
          </cell>
          <cell r="S7" t="str">
            <v>鋼鉄</v>
          </cell>
          <cell r="U7" t="str">
            <v>停止中</v>
          </cell>
          <cell r="W7" t="str">
            <v>点検中</v>
          </cell>
          <cell r="Y7" t="str">
            <v>毒物</v>
          </cell>
          <cell r="AM7" t="str">
            <v>第３種消火設備</v>
          </cell>
          <cell r="AO7" t="str">
            <v>監視不十分</v>
          </cell>
          <cell r="AQ7" t="str">
            <v>電気火花</v>
          </cell>
          <cell r="AS7" t="str">
            <v>他の施設から</v>
          </cell>
          <cell r="AW7" t="str">
            <v>回収、除去、拡散</v>
          </cell>
        </row>
        <row r="8">
          <cell r="E8" t="str">
            <v>事後聞知</v>
          </cell>
          <cell r="G8" t="str">
            <v>東</v>
          </cell>
          <cell r="I8" t="str">
            <v>混合、溶解槽</v>
          </cell>
          <cell r="K8" t="str">
            <v>鋳鉄</v>
          </cell>
          <cell r="M8" t="str">
            <v>計測作業中</v>
          </cell>
          <cell r="O8" t="str">
            <v>第４種消火設備</v>
          </cell>
          <cell r="Q8" t="str">
            <v>衝撃火花</v>
          </cell>
          <cell r="S8" t="str">
            <v>オイルフェンスの展張</v>
          </cell>
          <cell r="U8" t="str">
            <v>休止中</v>
          </cell>
          <cell r="W8" t="str">
            <v>計測作業中</v>
          </cell>
          <cell r="Y8" t="str">
            <v>劇物</v>
          </cell>
          <cell r="AM8" t="str">
            <v>第４種消火設備</v>
          </cell>
          <cell r="AO8" t="str">
            <v>腐食疲労等劣化</v>
          </cell>
          <cell r="AQ8" t="str">
            <v>衝撃火花</v>
          </cell>
          <cell r="AS8" t="str">
            <v>流出に起因し施設外から</v>
          </cell>
          <cell r="AW8" t="str">
            <v>オイルフェンスの展張</v>
          </cell>
        </row>
        <row r="9">
          <cell r="E9" t="str">
            <v>一般加入</v>
          </cell>
          <cell r="G9" t="str">
            <v>東南東</v>
          </cell>
          <cell r="I9" t="str">
            <v>貯槽（タンク）</v>
          </cell>
          <cell r="K9" t="str">
            <v>銅</v>
          </cell>
          <cell r="M9" t="str">
            <v>新規建設工事中</v>
          </cell>
          <cell r="O9" t="str">
            <v>第５種消火設備</v>
          </cell>
          <cell r="Q9" t="str">
            <v>自然発熱</v>
          </cell>
          <cell r="S9" t="str">
            <v>銅</v>
          </cell>
          <cell r="U9" t="str">
            <v>貯蔵・保管中</v>
          </cell>
          <cell r="W9" t="str">
            <v>新規建設工事中</v>
          </cell>
          <cell r="Y9" t="str">
            <v>その他</v>
          </cell>
          <cell r="AM9" t="str">
            <v>第５種消火設備</v>
          </cell>
          <cell r="AO9" t="str">
            <v>設計不良</v>
          </cell>
          <cell r="AQ9" t="str">
            <v>自然発熱</v>
          </cell>
          <cell r="AW9" t="str">
            <v>油回収（海上）</v>
          </cell>
        </row>
        <row r="10">
          <cell r="E10" t="str">
            <v>その他</v>
          </cell>
          <cell r="G10" t="str">
            <v>南東</v>
          </cell>
          <cell r="I10" t="str">
            <v>その他の塔槽類</v>
          </cell>
          <cell r="K10" t="str">
            <v>パーライト</v>
          </cell>
          <cell r="M10" t="str">
            <v>改造工事中</v>
          </cell>
          <cell r="O10" t="str">
            <v>故障</v>
          </cell>
          <cell r="Q10" t="str">
            <v>付近住民への広報活動</v>
          </cell>
          <cell r="S10" t="str">
            <v>パーライト</v>
          </cell>
          <cell r="U10" t="str">
            <v>給油中</v>
          </cell>
          <cell r="W10" t="str">
            <v>改造工事中</v>
          </cell>
          <cell r="AM10" t="str">
            <v>防油堤排水弁閉止、防油堤遮断装置作動等</v>
          </cell>
          <cell r="AO10" t="str">
            <v>故障</v>
          </cell>
          <cell r="AQ10" t="str">
            <v>化学反応熱</v>
          </cell>
          <cell r="AW10" t="str">
            <v>付近住民への広報活動</v>
          </cell>
        </row>
        <row r="11">
          <cell r="G11" t="str">
            <v>雨</v>
          </cell>
          <cell r="I11" t="str">
            <v>岩盤タンク</v>
          </cell>
          <cell r="K11" t="str">
            <v>その他の機器等本体</v>
          </cell>
          <cell r="M11" t="str">
            <v>受入中</v>
          </cell>
          <cell r="O11" t="str">
            <v>緊急排出、緊急移送</v>
          </cell>
          <cell r="Q11" t="str">
            <v>摩擦熱</v>
          </cell>
          <cell r="S11" t="str">
            <v>合成樹脂</v>
          </cell>
          <cell r="U11" t="str">
            <v>受入中</v>
          </cell>
          <cell r="W11" t="str">
            <v>廃止解体工事中</v>
          </cell>
          <cell r="AM11" t="str">
            <v>緊急排出、緊急移送</v>
          </cell>
          <cell r="AO11" t="str">
            <v>施工不良</v>
          </cell>
          <cell r="AQ11" t="str">
            <v>摩擦熱</v>
          </cell>
          <cell r="AW11" t="str">
            <v>救護活動待機</v>
          </cell>
        </row>
        <row r="12">
          <cell r="G12" t="str">
            <v>みぞれ</v>
          </cell>
          <cell r="I12" t="str">
            <v>海上タンク</v>
          </cell>
          <cell r="K12" t="str">
            <v>管継手（ダクトを含む）</v>
          </cell>
          <cell r="M12" t="str">
            <v>払出中</v>
          </cell>
          <cell r="O12" t="str">
            <v>その他</v>
          </cell>
          <cell r="Q12" t="str">
            <v>過熱着火</v>
          </cell>
          <cell r="S12" t="str">
            <v>ＦＲＰ</v>
          </cell>
          <cell r="U12" t="str">
            <v>払出中</v>
          </cell>
          <cell r="W12" t="str">
            <v>監視中</v>
          </cell>
          <cell r="AM12" t="str">
            <v>その他</v>
          </cell>
          <cell r="AO12" t="str">
            <v>破損</v>
          </cell>
          <cell r="AQ12" t="str">
            <v>過熱着火</v>
          </cell>
          <cell r="AW12" t="str">
            <v>その他</v>
          </cell>
        </row>
        <row r="13">
          <cell r="G13" t="str">
            <v>雪</v>
          </cell>
          <cell r="I13" t="str">
            <v>屋内タンク</v>
          </cell>
          <cell r="K13" t="str">
            <v>フレキシブル管継手（ダクトを含む）</v>
          </cell>
          <cell r="M13" t="str">
            <v>運搬中</v>
          </cell>
          <cell r="O13" t="str">
            <v>放火等</v>
          </cell>
          <cell r="Q13" t="str">
            <v>フレキシブル管継手（ダクトを含む）</v>
          </cell>
          <cell r="S13" t="str">
            <v>コンクリート</v>
          </cell>
          <cell r="U13" t="str">
            <v>運搬中</v>
          </cell>
          <cell r="W13" t="str">
            <v>洗浄中</v>
          </cell>
          <cell r="AO13" t="str">
            <v>放火等</v>
          </cell>
          <cell r="AQ13" t="str">
            <v>放射熱</v>
          </cell>
        </row>
        <row r="14">
          <cell r="G14" t="str">
            <v>あられ</v>
          </cell>
          <cell r="I14" t="str">
            <v>地下タンク</v>
          </cell>
          <cell r="K14" t="str">
            <v>スチームトラップ</v>
          </cell>
          <cell r="M14" t="str">
            <v>荷積中</v>
          </cell>
          <cell r="O14" t="str">
            <v>交通事故</v>
          </cell>
          <cell r="Q14" t="str">
            <v>スチームトラップ</v>
          </cell>
          <cell r="S14" t="str">
            <v>石綿</v>
          </cell>
          <cell r="U14" t="str">
            <v>荷積中</v>
          </cell>
          <cell r="W14" t="str">
            <v>充填中</v>
          </cell>
          <cell r="AO14" t="str">
            <v>交通事故</v>
          </cell>
          <cell r="AQ14" t="str">
            <v>その他</v>
          </cell>
        </row>
        <row r="15">
          <cell r="G15" t="str">
            <v>ひょう</v>
          </cell>
          <cell r="I15" t="str">
            <v>簡易タンク</v>
          </cell>
          <cell r="K15" t="str">
            <v>開閉弁</v>
          </cell>
          <cell r="M15" t="str">
            <v>荷卸中</v>
          </cell>
          <cell r="O15" t="str">
            <v>類焼</v>
          </cell>
          <cell r="Q15" t="str">
            <v>開閉弁</v>
          </cell>
          <cell r="S15" t="str">
            <v>木材</v>
          </cell>
          <cell r="U15" t="str">
            <v>荷卸中</v>
          </cell>
          <cell r="W15" t="str">
            <v>小分け・詰替中</v>
          </cell>
          <cell r="AO15" t="str">
            <v>類焼</v>
          </cell>
          <cell r="AQ15" t="str">
            <v>調査中</v>
          </cell>
        </row>
        <row r="16">
          <cell r="G16" t="str">
            <v>雷雨</v>
          </cell>
          <cell r="I16" t="str">
            <v>その他のタンク</v>
          </cell>
          <cell r="K16" t="str">
            <v>制御弁</v>
          </cell>
          <cell r="M16" t="str">
            <v>試運転中</v>
          </cell>
          <cell r="O16" t="str">
            <v>地震等災害</v>
          </cell>
          <cell r="Q16" t="str">
            <v>制御弁</v>
          </cell>
          <cell r="S16" t="str">
            <v>ゴム</v>
          </cell>
          <cell r="U16" t="str">
            <v>試運転中</v>
          </cell>
          <cell r="W16" t="str">
            <v>抜取中</v>
          </cell>
          <cell r="AO16" t="str">
            <v>地震等災害</v>
          </cell>
          <cell r="AQ16" t="str">
            <v>不明</v>
          </cell>
        </row>
        <row r="17">
          <cell r="G17" t="str">
            <v>不明</v>
          </cell>
          <cell r="I17" t="str">
            <v>タンク専用室</v>
          </cell>
          <cell r="K17" t="str">
            <v>逆止弁</v>
          </cell>
          <cell r="M17" t="str">
            <v>新規建設中</v>
          </cell>
          <cell r="O17" t="str">
            <v>悪戯</v>
          </cell>
          <cell r="Q17" t="str">
            <v>逆止弁</v>
          </cell>
          <cell r="S17" t="str">
            <v>紙</v>
          </cell>
          <cell r="U17" t="str">
            <v>新規建設中</v>
          </cell>
          <cell r="W17" t="str">
            <v>原料仕込み中</v>
          </cell>
          <cell r="AO17" t="str">
            <v>悪戯</v>
          </cell>
        </row>
        <row r="18">
          <cell r="I18" t="str">
            <v>北西</v>
          </cell>
          <cell r="K18" t="str">
            <v>ボイラー</v>
          </cell>
          <cell r="M18" t="str">
            <v>その他</v>
          </cell>
          <cell r="O18" t="str">
            <v>その他</v>
          </cell>
          <cell r="Q18" t="str">
            <v>緊急遮断弁</v>
          </cell>
          <cell r="S18" t="str">
            <v>その他</v>
          </cell>
          <cell r="U18" t="str">
            <v>改造中</v>
          </cell>
          <cell r="W18" t="str">
            <v>その他</v>
          </cell>
          <cell r="AO18" t="str">
            <v>不明</v>
          </cell>
        </row>
        <row r="19">
          <cell r="I19" t="str">
            <v>北北西</v>
          </cell>
          <cell r="K19" t="str">
            <v>溶融炉（高炉）</v>
          </cell>
          <cell r="M19" t="str">
            <v>廃止解体中</v>
          </cell>
          <cell r="O19" t="str">
            <v>溶融炉（高炉）</v>
          </cell>
          <cell r="Q19" t="str">
            <v>ドレンノズル</v>
          </cell>
          <cell r="U19" t="str">
            <v>廃止解体中</v>
          </cell>
          <cell r="AO19" t="str">
            <v>調査中</v>
          </cell>
        </row>
        <row r="20">
          <cell r="I20" t="str">
            <v>風向不明</v>
          </cell>
          <cell r="K20" t="str">
            <v>金属、ガラス溶融炉</v>
          </cell>
          <cell r="M20" t="str">
            <v>移送中</v>
          </cell>
          <cell r="O20" t="str">
            <v>金属、ガラス溶融炉</v>
          </cell>
          <cell r="Q20" t="str">
            <v>ストレーナー</v>
          </cell>
          <cell r="U20" t="str">
            <v>移送中</v>
          </cell>
        </row>
        <row r="21">
          <cell r="M21" t="str">
            <v>ローリー充てん施設</v>
          </cell>
          <cell r="O21" t="str">
            <v>ドレンバルブ</v>
          </cell>
          <cell r="Q21" t="str">
            <v>ドレンバルブ</v>
          </cell>
          <cell r="U21" t="str">
            <v>その他</v>
          </cell>
        </row>
        <row r="22">
          <cell r="M22" t="str">
            <v>ドラム充てん施設</v>
          </cell>
          <cell r="O22" t="str">
            <v>ホース（給油、注油及び注入ホースを除く）</v>
          </cell>
          <cell r="Q22" t="str">
            <v>ホース（給油、注油及び注入ホースを除く）</v>
          </cell>
        </row>
        <row r="23">
          <cell r="M23" t="str">
            <v>貨車充てん施設</v>
          </cell>
          <cell r="O23" t="str">
            <v>フレームアレスタ</v>
          </cell>
          <cell r="Q23" t="str">
            <v>フレームアレスタ</v>
          </cell>
        </row>
        <row r="24">
          <cell r="M24" t="str">
            <v>ボンベ充てん施設</v>
          </cell>
          <cell r="O24" t="str">
            <v>パッキング</v>
          </cell>
          <cell r="Q24" t="str">
            <v>パッキング</v>
          </cell>
        </row>
        <row r="25">
          <cell r="M25" t="str">
            <v>冷凍施設</v>
          </cell>
          <cell r="O25" t="str">
            <v>配管の保温材、ヒーター</v>
          </cell>
          <cell r="Q25" t="str">
            <v>配管の保温材、ヒーター</v>
          </cell>
        </row>
        <row r="26">
          <cell r="M26" t="str">
            <v>空気、不活性ガス施設</v>
          </cell>
          <cell r="O26" t="str">
            <v>配管のボンディング、接地</v>
          </cell>
          <cell r="Q26" t="str">
            <v>配管のボンディング、接地</v>
          </cell>
        </row>
        <row r="27">
          <cell r="M27" t="str">
            <v>自家発電施設</v>
          </cell>
          <cell r="O27" t="str">
            <v>架台、サポート</v>
          </cell>
          <cell r="Q27" t="str">
            <v>架台、サポート</v>
          </cell>
        </row>
        <row r="28">
          <cell r="M28" t="str">
            <v>受変電施設</v>
          </cell>
          <cell r="O28" t="str">
            <v>その他の附属配管等</v>
          </cell>
          <cell r="Q28" t="str">
            <v>その他の附属配管等</v>
          </cell>
        </row>
        <row r="29">
          <cell r="M29" t="str">
            <v>ボイラー施設</v>
          </cell>
          <cell r="O29" t="str">
            <v>安全弁</v>
          </cell>
          <cell r="Q29" t="str">
            <v>安全弁</v>
          </cell>
        </row>
        <row r="30">
          <cell r="M30" t="str">
            <v>電解施設</v>
          </cell>
          <cell r="O30" t="str">
            <v>破裂板</v>
          </cell>
          <cell r="Q30" t="str">
            <v>破裂板</v>
          </cell>
        </row>
        <row r="31">
          <cell r="M31" t="str">
            <v>制御計測室</v>
          </cell>
          <cell r="O31" t="str">
            <v>ベント管、ブロー管、放出管</v>
          </cell>
          <cell r="Q31" t="str">
            <v>ベント管、ブロー管、放出管</v>
          </cell>
        </row>
        <row r="32">
          <cell r="M32" t="str">
            <v>蒸気発生施設</v>
          </cell>
          <cell r="O32" t="str">
            <v>通気管</v>
          </cell>
          <cell r="Q32" t="str">
            <v>通気管</v>
          </cell>
        </row>
        <row r="33">
          <cell r="M33" t="str">
            <v>配電施設</v>
          </cell>
          <cell r="O33" t="str">
            <v>マンホール</v>
          </cell>
          <cell r="Q33" t="str">
            <v>マンホール</v>
          </cell>
        </row>
        <row r="34">
          <cell r="M34" t="str">
            <v>廃ガス燃焼装置</v>
          </cell>
          <cell r="O34" t="str">
            <v>覗き窓</v>
          </cell>
          <cell r="Q34" t="str">
            <v>覗き窓</v>
          </cell>
        </row>
        <row r="35">
          <cell r="M35" t="str">
            <v>廃液、排水処理施設</v>
          </cell>
          <cell r="O35" t="str">
            <v>指示計器</v>
          </cell>
          <cell r="Q35" t="str">
            <v>指示計器</v>
          </cell>
        </row>
        <row r="36">
          <cell r="M36" t="str">
            <v>排煙脱硫装置</v>
          </cell>
          <cell r="O36" t="str">
            <v>レベルゲージ</v>
          </cell>
          <cell r="Q36" t="str">
            <v>レベルゲージ</v>
          </cell>
        </row>
        <row r="37">
          <cell r="M37" t="str">
            <v>集塵装置</v>
          </cell>
          <cell r="O37" t="str">
            <v>液面計</v>
          </cell>
          <cell r="Q37" t="str">
            <v>液面計</v>
          </cell>
        </row>
        <row r="38">
          <cell r="M38" t="str">
            <v>焼却装置</v>
          </cell>
          <cell r="O38" t="str">
            <v>架台、サポート</v>
          </cell>
          <cell r="Q38" t="str">
            <v>架台、サポート</v>
          </cell>
        </row>
        <row r="39">
          <cell r="M39" t="str">
            <v>脱湿装置</v>
          </cell>
          <cell r="O39" t="str">
            <v>保温材、ヒーター</v>
          </cell>
          <cell r="Q39" t="str">
            <v>保温材、ヒーター</v>
          </cell>
        </row>
        <row r="40">
          <cell r="M40" t="str">
            <v>フレアスタック</v>
          </cell>
          <cell r="O40" t="str">
            <v>ヒーティングコイル</v>
          </cell>
          <cell r="Q40" t="str">
            <v>ヒーティングコイル</v>
          </cell>
        </row>
        <row r="41">
          <cell r="M41" t="str">
            <v>事務所等</v>
          </cell>
          <cell r="O41" t="str">
            <v>バーナー</v>
          </cell>
          <cell r="Q41" t="str">
            <v>バーナー</v>
          </cell>
        </row>
        <row r="42">
          <cell r="M42" t="str">
            <v>試験研究施設</v>
          </cell>
          <cell r="O42" t="str">
            <v>タンク浮屋根シール</v>
          </cell>
          <cell r="Q42" t="str">
            <v>タンク浮屋根シール</v>
          </cell>
        </row>
        <row r="43">
          <cell r="M43" t="str">
            <v>分析、試験装置</v>
          </cell>
          <cell r="O43" t="str">
            <v>ラダー（廻りはしご等）</v>
          </cell>
          <cell r="Q43" t="str">
            <v>ラダー（廻りはしご等）</v>
          </cell>
        </row>
        <row r="44">
          <cell r="M44" t="str">
            <v>自動車等の点検、整備作業場</v>
          </cell>
          <cell r="O44" t="str">
            <v>その他の部位</v>
          </cell>
          <cell r="Q44" t="str">
            <v>その他の部位</v>
          </cell>
        </row>
        <row r="45">
          <cell r="M45" t="str">
            <v>洗浄作業場</v>
          </cell>
          <cell r="O45" t="str">
            <v>電動機</v>
          </cell>
          <cell r="Q45" t="str">
            <v>電動機</v>
          </cell>
        </row>
        <row r="46">
          <cell r="M46" t="str">
            <v>販売店舗等</v>
          </cell>
          <cell r="O46" t="str">
            <v>配線、スイッチ類</v>
          </cell>
          <cell r="Q46" t="str">
            <v>配線、スイッチ類</v>
          </cell>
        </row>
        <row r="47">
          <cell r="M47" t="str">
            <v>配合室</v>
          </cell>
          <cell r="O47" t="str">
            <v>制御盤</v>
          </cell>
          <cell r="Q47" t="str">
            <v>制御盤</v>
          </cell>
        </row>
        <row r="48">
          <cell r="M48" t="str">
            <v>その他【共通】</v>
          </cell>
          <cell r="O48" t="str">
            <v>計測盤</v>
          </cell>
          <cell r="Q48" t="str">
            <v>計測盤</v>
          </cell>
        </row>
        <row r="49">
          <cell r="M49" t="str">
            <v>常圧蒸留装置</v>
          </cell>
          <cell r="O49" t="str">
            <v>接地</v>
          </cell>
          <cell r="Q49" t="str">
            <v>接地</v>
          </cell>
        </row>
        <row r="50">
          <cell r="M50" t="str">
            <v>減圧蒸留装置</v>
          </cell>
          <cell r="O50" t="str">
            <v>その他の部品</v>
          </cell>
          <cell r="Q50" t="str">
            <v>その他の部品</v>
          </cell>
        </row>
        <row r="51">
          <cell r="M51" t="str">
            <v>精製装置</v>
          </cell>
          <cell r="O51" t="str">
            <v>ベルト、チェーン</v>
          </cell>
          <cell r="Q51" t="str">
            <v>ベルト、チェーン</v>
          </cell>
        </row>
        <row r="52">
          <cell r="M52" t="str">
            <v>分解装置</v>
          </cell>
          <cell r="O52" t="str">
            <v>ローラー</v>
          </cell>
          <cell r="Q52" t="str">
            <v>ローラー</v>
          </cell>
        </row>
        <row r="53">
          <cell r="M53" t="str">
            <v>溶剤抽出装置</v>
          </cell>
          <cell r="O53" t="str">
            <v>軸受</v>
          </cell>
          <cell r="Q53" t="str">
            <v>軸受</v>
          </cell>
        </row>
        <row r="54">
          <cell r="M54" t="str">
            <v>重油直接脱硫装置</v>
          </cell>
          <cell r="O54" t="str">
            <v>計量口</v>
          </cell>
          <cell r="Q54" t="str">
            <v>計量口</v>
          </cell>
        </row>
        <row r="55">
          <cell r="M55" t="str">
            <v>重油間接脱硫装置</v>
          </cell>
          <cell r="O55" t="str">
            <v>タンクの注入口</v>
          </cell>
          <cell r="Q55" t="str">
            <v>タンクの注入口</v>
          </cell>
        </row>
        <row r="56">
          <cell r="M56" t="str">
            <v>水添脱硫装置</v>
          </cell>
          <cell r="O56" t="str">
            <v>車両の給油口</v>
          </cell>
          <cell r="Q56" t="str">
            <v>車両の給油口</v>
          </cell>
        </row>
        <row r="57">
          <cell r="M57" t="str">
            <v>改質装置</v>
          </cell>
          <cell r="O57" t="str">
            <v>給油管等</v>
          </cell>
          <cell r="Q57" t="str">
            <v>給油管等</v>
          </cell>
        </row>
        <row r="58">
          <cell r="M58" t="str">
            <v>硫黄回収装置</v>
          </cell>
          <cell r="O58" t="str">
            <v>給油（注油）ホース</v>
          </cell>
          <cell r="Q58" t="str">
            <v>給油（注油）ホース</v>
          </cell>
        </row>
        <row r="59">
          <cell r="M59" t="str">
            <v>ガス回収装置</v>
          </cell>
          <cell r="O59" t="str">
            <v>給油（注油）ノズル</v>
          </cell>
          <cell r="Q59" t="str">
            <v>給油（注油）ノズル</v>
          </cell>
        </row>
        <row r="60">
          <cell r="M60" t="str">
            <v>水素製造装置</v>
          </cell>
          <cell r="O60" t="str">
            <v>フィルター</v>
          </cell>
          <cell r="Q60" t="str">
            <v>フィルター</v>
          </cell>
        </row>
        <row r="61">
          <cell r="M61" t="str">
            <v>潤滑油製造装置</v>
          </cell>
          <cell r="O61" t="str">
            <v>その他</v>
          </cell>
          <cell r="Q61" t="str">
            <v>その他</v>
          </cell>
        </row>
        <row r="62">
          <cell r="M62" t="str">
            <v>パラフィン製造装置</v>
          </cell>
          <cell r="O62" t="str">
            <v>固定給油（注油）設備</v>
          </cell>
        </row>
        <row r="63">
          <cell r="M63" t="str">
            <v>脱ろう装置</v>
          </cell>
          <cell r="O63" t="str">
            <v>ろ過機</v>
          </cell>
        </row>
        <row r="64">
          <cell r="M64" t="str">
            <v>アルキル化装置</v>
          </cell>
          <cell r="O64" t="str">
            <v>濃縮機</v>
          </cell>
        </row>
        <row r="65">
          <cell r="M65" t="str">
            <v>アスファルト製造装置</v>
          </cell>
          <cell r="O65" t="str">
            <v>加熱ヒーター</v>
          </cell>
        </row>
        <row r="66">
          <cell r="M66" t="str">
            <v>脱塩装置</v>
          </cell>
          <cell r="O66" t="str">
            <v>脱臭設備</v>
          </cell>
        </row>
        <row r="67">
          <cell r="M67" t="str">
            <v>その他【石油精製工業】</v>
          </cell>
          <cell r="O67" t="str">
            <v>換気設備</v>
          </cell>
        </row>
        <row r="68">
          <cell r="M68" t="str">
            <v>コークス炉</v>
          </cell>
          <cell r="O68" t="str">
            <v>排気設備</v>
          </cell>
        </row>
        <row r="69">
          <cell r="M69" t="str">
            <v>ガス発生炉</v>
          </cell>
          <cell r="O69" t="str">
            <v>フライヤー設備</v>
          </cell>
        </row>
        <row r="70">
          <cell r="M70" t="str">
            <v>ナフサ改質装置</v>
          </cell>
          <cell r="O70" t="str">
            <v>その他</v>
          </cell>
        </row>
        <row r="71">
          <cell r="M71" t="str">
            <v>水素化分解炉</v>
          </cell>
        </row>
        <row r="72">
          <cell r="M72" t="str">
            <v>ガス改質装置</v>
          </cell>
        </row>
        <row r="73">
          <cell r="M73" t="str">
            <v>ガス精製装置</v>
          </cell>
        </row>
        <row r="74">
          <cell r="M74" t="str">
            <v>タール蒸留装置</v>
          </cell>
        </row>
        <row r="75">
          <cell r="M75" t="str">
            <v>ベンゾール精製装置</v>
          </cell>
        </row>
        <row r="76">
          <cell r="M76" t="str">
            <v>熱調調整装置</v>
          </cell>
        </row>
        <row r="77">
          <cell r="M77" t="str">
            <v>気化装置</v>
          </cell>
        </row>
        <row r="78">
          <cell r="M78" t="str">
            <v>ガス圧縮機</v>
          </cell>
        </row>
        <row r="79">
          <cell r="M79" t="str">
            <v>その他【ガス工業（ガス事業）】</v>
          </cell>
        </row>
        <row r="80">
          <cell r="M80" t="str">
            <v>発電装置</v>
          </cell>
        </row>
        <row r="81">
          <cell r="M81" t="str">
            <v>変圧装置</v>
          </cell>
        </row>
        <row r="82">
          <cell r="M82" t="str">
            <v>開閉装置</v>
          </cell>
        </row>
        <row r="83">
          <cell r="M83" t="str">
            <v>その他【電力事業】</v>
          </cell>
        </row>
        <row r="84">
          <cell r="M84" t="str">
            <v>エチレン製造装置</v>
          </cell>
        </row>
        <row r="85">
          <cell r="M85" t="str">
            <v>ポリエチレン製造装置</v>
          </cell>
        </row>
        <row r="86">
          <cell r="M86" t="str">
            <v>ｴﾁﾚﾝｵｷｻｲﾄﾞ･ｴﾁﾚﾝｸﾞﾘｺｰﾙ製造装置</v>
          </cell>
        </row>
        <row r="87">
          <cell r="M87" t="str">
            <v>エタノール製造装置</v>
          </cell>
        </row>
        <row r="88">
          <cell r="M88" t="str">
            <v>アセトアルデヒド製造装置</v>
          </cell>
        </row>
        <row r="89">
          <cell r="M89" t="str">
            <v>酢酸､酢酸ｴﾁﾙ･酢酸ﾌﾞﾁﾙ製造装置</v>
          </cell>
        </row>
        <row r="90">
          <cell r="M90" t="str">
            <v>塩化ビニル製造装置</v>
          </cell>
        </row>
        <row r="91">
          <cell r="M91" t="str">
            <v>スチレンモノマー製造装置</v>
          </cell>
        </row>
        <row r="92">
          <cell r="M92" t="str">
            <v>ポリスチレン製造装置</v>
          </cell>
        </row>
        <row r="93">
          <cell r="M93" t="str">
            <v>α－オレフィン製造装置</v>
          </cell>
        </row>
        <row r="94">
          <cell r="M94" t="str">
            <v>その他のエチレン系製品製造装置</v>
          </cell>
        </row>
        <row r="95">
          <cell r="M95" t="str">
            <v>プロピレン製造装置</v>
          </cell>
        </row>
        <row r="96">
          <cell r="M96" t="str">
            <v>ポリプロピレン製造装置</v>
          </cell>
        </row>
        <row r="97">
          <cell r="M97" t="str">
            <v>オクタノール製造装置</v>
          </cell>
        </row>
        <row r="98">
          <cell r="M98" t="str">
            <v>アセトン製造装置</v>
          </cell>
        </row>
        <row r="99">
          <cell r="M99" t="str">
            <v>プロピレンオキサイド製造装置</v>
          </cell>
        </row>
        <row r="100">
          <cell r="M100" t="str">
            <v>プロピレングリコール製造装置</v>
          </cell>
        </row>
        <row r="101">
          <cell r="M101" t="str">
            <v>ﾎﾟﾘﾌﾟﾛﾋﾟﾚﾝｸﾞﾘｺｰﾙ製造装置</v>
          </cell>
        </row>
        <row r="102">
          <cell r="M102" t="str">
            <v>メチルエチルケトン(MEK)製造装置</v>
          </cell>
        </row>
        <row r="103">
          <cell r="M103" t="str">
            <v>アクリル酸エステル製造装置</v>
          </cell>
        </row>
        <row r="104">
          <cell r="M104" t="str">
            <v>その他プロピレン系製品製造装置</v>
          </cell>
        </row>
        <row r="105">
          <cell r="M105" t="str">
            <v>ブタジエン製造装置</v>
          </cell>
        </row>
        <row r="106">
          <cell r="M106" t="str">
            <v>ｽﾁﾚﾝ･ﾌﾞﾀｼﾞｴﾝ･ﾗﾊﾞｰ(SBR)製造装置</v>
          </cell>
        </row>
        <row r="107">
          <cell r="M107" t="str">
            <v>ﾎﾟﾘﾌﾟﾀｼﾞｴﾝ･ﾗﾊﾞｰ(BR)製造装置</v>
          </cell>
        </row>
        <row r="108">
          <cell r="M108" t="str">
            <v>ｸﾛﾛﾌﾞﾚﾝ･ﾗﾊﾞｰ(CR)製造装置</v>
          </cell>
        </row>
        <row r="109">
          <cell r="M109" t="str">
            <v>ｴﾁﾚﾝ･ﾌﾟﾛﾋﾟﾚﾝ･ｼﾞｴﾝ･ﾒﾁﾚﾝ(EPDM)製造装置</v>
          </cell>
        </row>
        <row r="110">
          <cell r="M110" t="str">
            <v>ﾆﾄﾘﾙ･ﾌﾞﾀｼﾞｴﾝ･ﾗﾊﾞｰ(NBR)製造装置</v>
          </cell>
        </row>
        <row r="111">
          <cell r="M111" t="str">
            <v>ﾎﾟﾘｲｿﾌﾞﾚﾝ･ﾗﾊﾞｰ(IR)製造装置</v>
          </cell>
        </row>
        <row r="112">
          <cell r="M112" t="str">
            <v>ｲｿﾌﾟﾚﾝ･ｲｿﾌﾞﾁﾚﾝ･ﾗﾊﾞｰ(IIR)装置</v>
          </cell>
        </row>
        <row r="113">
          <cell r="M113" t="str">
            <v>その他の合成ゴム系製造装置</v>
          </cell>
        </row>
        <row r="114">
          <cell r="M114" t="str">
            <v>ﾍﾞﾝｾﾞﾝ･ﾄﾙｴﾝ･ｷｼﾚﾝ（BTX）製造装置</v>
          </cell>
        </row>
        <row r="115">
          <cell r="M115" t="str">
            <v>フェノール製造装置</v>
          </cell>
        </row>
        <row r="116">
          <cell r="M116" t="str">
            <v>ﾄﾘﾚﾝｼﾞｲｿｼｱﾈｰﾄ(TDI)製造装置</v>
          </cell>
        </row>
        <row r="117">
          <cell r="M117" t="str">
            <v>ｼﾞﾌｪﾆﾙﾒﾀﾝｼﾞｲｿｼｱﾈｰﾄ(MDI)装置</v>
          </cell>
        </row>
        <row r="118">
          <cell r="M118" t="str">
            <v>無水マレイン酸製造装置</v>
          </cell>
        </row>
        <row r="119">
          <cell r="M119" t="str">
            <v>無水フタル酸製造装置</v>
          </cell>
        </row>
        <row r="120">
          <cell r="M120" t="str">
            <v>その他の芳香族系化合物製造装置</v>
          </cell>
        </row>
        <row r="121">
          <cell r="M121" t="str">
            <v>アンモニア製造装置</v>
          </cell>
        </row>
        <row r="122">
          <cell r="M122" t="str">
            <v>メタノール製造装置</v>
          </cell>
        </row>
        <row r="123">
          <cell r="M123" t="str">
            <v>ブタノール製造施設</v>
          </cell>
        </row>
        <row r="124">
          <cell r="M124" t="str">
            <v>n-ﾊﾟﾗﾌｨﾝ･ｱﾙｷﾙﾍﾞﾝｾﾞﾝ製造施設</v>
          </cell>
        </row>
        <row r="125">
          <cell r="M125" t="str">
            <v>高級アルコール製造装置</v>
          </cell>
        </row>
        <row r="126">
          <cell r="M126" t="str">
            <v>ｴﾝｼﾞﾆｱﾘﾝｸﾞﾌﾟﾗｽﾁｯｸ製造施設</v>
          </cell>
        </row>
        <row r="127">
          <cell r="M127" t="str">
            <v>アジビン酸製造施設</v>
          </cell>
        </row>
        <row r="128">
          <cell r="M128" t="str">
            <v>その他の合成樹脂製造装置</v>
          </cell>
        </row>
        <row r="129">
          <cell r="M129" t="str">
            <v>その他【有機化学工業】</v>
          </cell>
        </row>
        <row r="130">
          <cell r="M130" t="str">
            <v>高炉、電気炉等金属溶接装置</v>
          </cell>
        </row>
        <row r="131">
          <cell r="M131" t="str">
            <v>熱間圧延装置</v>
          </cell>
        </row>
        <row r="132">
          <cell r="M132" t="str">
            <v>冷間圧延装置</v>
          </cell>
        </row>
        <row r="133">
          <cell r="M133" t="str">
            <v>洗浄装置</v>
          </cell>
        </row>
        <row r="134">
          <cell r="M134" t="str">
            <v>メッキ装置</v>
          </cell>
        </row>
        <row r="135">
          <cell r="M135" t="str">
            <v>鋳造装置</v>
          </cell>
        </row>
        <row r="136">
          <cell r="M136" t="str">
            <v>鍛造装置</v>
          </cell>
        </row>
        <row r="137">
          <cell r="M137" t="str">
            <v>管製造装置</v>
          </cell>
        </row>
        <row r="138">
          <cell r="M138" t="str">
            <v>電線、ケーブル製造装置</v>
          </cell>
        </row>
        <row r="139">
          <cell r="M139" t="str">
            <v>その他【鉄鋼・非金属工業】</v>
          </cell>
        </row>
        <row r="140">
          <cell r="M140" t="str">
            <v>ソーダ製造施設</v>
          </cell>
        </row>
        <row r="141">
          <cell r="M141" t="str">
            <v>電炉</v>
          </cell>
        </row>
        <row r="142">
          <cell r="M142" t="str">
            <v>無機顔料製造施設</v>
          </cell>
        </row>
        <row r="143">
          <cell r="M143" t="str">
            <v>圧縮ガス・液化石油ガス製造施設</v>
          </cell>
        </row>
        <row r="144">
          <cell r="M144" t="str">
            <v>塩製造施設</v>
          </cell>
        </row>
        <row r="145">
          <cell r="M145" t="str">
            <v>その他【無機化学工業】</v>
          </cell>
        </row>
        <row r="146">
          <cell r="M146" t="str">
            <v>その他【分類なし】 </v>
          </cell>
        </row>
      </sheetData>
      <sheetData sheetId="4">
        <row r="2">
          <cell r="M2" t="str">
            <v>_11_都道府県</v>
          </cell>
          <cell r="O2" t="str">
            <v>_16_類</v>
          </cell>
          <cell r="Q2" t="str">
            <v>_16_施設区分</v>
          </cell>
          <cell r="V2" t="str">
            <v>_16_品名大小分類</v>
          </cell>
          <cell r="X2" t="str">
            <v>_16_施設区分</v>
          </cell>
          <cell r="AF2" t="str">
            <v>_24_Ⅰ</v>
          </cell>
          <cell r="AH2" t="str">
            <v>_24_Ⅱ</v>
          </cell>
          <cell r="AJ2" t="str">
            <v>_24_Ⅲ</v>
          </cell>
          <cell r="AL2" t="str">
            <v>_24_Ⅳ</v>
          </cell>
        </row>
        <row r="3">
          <cell r="M3" t="str">
            <v>北海道</v>
          </cell>
          <cell r="O3" t="str">
            <v>第１種酸化性固体</v>
          </cell>
          <cell r="Q3" t="str">
            <v>危険物</v>
          </cell>
          <cell r="S3" t="str">
            <v>設計</v>
          </cell>
          <cell r="V3" t="str">
            <v>塩素酸塩類</v>
          </cell>
          <cell r="X3" t="str">
            <v>危険物</v>
          </cell>
          <cell r="AF3" t="str">
            <v>設備</v>
          </cell>
          <cell r="AH3" t="str">
            <v>設計</v>
          </cell>
          <cell r="AJ3" t="str">
            <v>マン・マシンインターフェース</v>
          </cell>
          <cell r="AL3" t="str">
            <v>モニタ・計器類の視認性が悪い</v>
          </cell>
        </row>
        <row r="4">
          <cell r="M4" t="str">
            <v>青森県</v>
          </cell>
          <cell r="O4" t="str">
            <v>過塩素酸塩類</v>
          </cell>
          <cell r="Q4" t="str">
            <v>環境</v>
          </cell>
          <cell r="V4" t="str">
            <v>過塩素酸塩類</v>
          </cell>
          <cell r="X4" t="str">
            <v>高圧ガス</v>
          </cell>
          <cell r="AF4" t="str">
            <v>環境</v>
          </cell>
          <cell r="AH4" t="str">
            <v>監理・保守</v>
          </cell>
          <cell r="AJ4" t="str">
            <v>工程・システム設計</v>
          </cell>
          <cell r="AL4" t="str">
            <v>パネル類の操作性が悪い</v>
          </cell>
        </row>
        <row r="5">
          <cell r="M5" t="str">
            <v>岩手県</v>
          </cell>
          <cell r="O5" t="str">
            <v>無機過酸化物</v>
          </cell>
          <cell r="Q5" t="str">
            <v>制度</v>
          </cell>
          <cell r="V5" t="str">
            <v>無機過酸化物</v>
          </cell>
          <cell r="X5" t="str">
            <v>高危混在</v>
          </cell>
          <cell r="AF5" t="str">
            <v>制度</v>
          </cell>
          <cell r="AL5" t="str">
            <v>オペレータ判断情報が不適切</v>
          </cell>
        </row>
        <row r="6">
          <cell r="M6" t="str">
            <v>宮城県</v>
          </cell>
          <cell r="O6" t="str">
            <v>亜塩素酸塩類</v>
          </cell>
          <cell r="Q6" t="str">
            <v>管理</v>
          </cell>
          <cell r="V6" t="str">
            <v>亜塩素酸塩類</v>
          </cell>
          <cell r="X6" t="str">
            <v>その他</v>
          </cell>
          <cell r="AF6" t="str">
            <v>管理</v>
          </cell>
          <cell r="AL6" t="str">
            <v>その他</v>
          </cell>
        </row>
        <row r="7">
          <cell r="M7" t="str">
            <v>秋田県</v>
          </cell>
          <cell r="O7" t="str">
            <v>臭素酸塩類</v>
          </cell>
          <cell r="Q7" t="str">
            <v>物理的環境</v>
          </cell>
          <cell r="V7" t="str">
            <v>臭素酸塩類</v>
          </cell>
          <cell r="AF7" t="str">
            <v>人</v>
          </cell>
          <cell r="AH7" t="str">
            <v>物理的環境</v>
          </cell>
          <cell r="AJ7" t="str">
            <v>監理</v>
          </cell>
        </row>
        <row r="8">
          <cell r="M8" t="str">
            <v>山形県</v>
          </cell>
          <cell r="O8" t="str">
            <v>硝酸塩類</v>
          </cell>
          <cell r="Q8" t="str">
            <v>点検・整備</v>
          </cell>
          <cell r="V8" t="str">
            <v>硝酸塩類</v>
          </cell>
          <cell r="AH8" t="str">
            <v>社会的環境</v>
          </cell>
          <cell r="AJ8" t="str">
            <v>点検・整備</v>
          </cell>
        </row>
        <row r="9">
          <cell r="M9" t="str">
            <v>福島県</v>
          </cell>
          <cell r="O9" t="str">
            <v>法令・基準違反</v>
          </cell>
          <cell r="V9" t="str">
            <v>よう素酸塩類</v>
          </cell>
          <cell r="AL9" t="str">
            <v>法令・基準違反</v>
          </cell>
        </row>
        <row r="10">
          <cell r="M10" t="str">
            <v>茨城県</v>
          </cell>
          <cell r="O10" t="str">
            <v>危険性評価結果が反映されない</v>
          </cell>
          <cell r="V10" t="str">
            <v>過マンガン酸塩類</v>
          </cell>
          <cell r="AL10" t="str">
            <v>危険性評価結果が反映されない</v>
          </cell>
        </row>
        <row r="11">
          <cell r="M11" t="str">
            <v>栃木県</v>
          </cell>
          <cell r="O11" t="str">
            <v>規則・手順</v>
          </cell>
          <cell r="Q11" t="str">
            <v>安全設計が不適切</v>
          </cell>
          <cell r="V11" t="str">
            <v>重クロム酸塩類</v>
          </cell>
          <cell r="AH11" t="str">
            <v>規則・手順</v>
          </cell>
          <cell r="AJ11" t="str">
            <v>温熱・騒音</v>
          </cell>
          <cell r="AL11" t="str">
            <v>安全設計が不適切</v>
          </cell>
        </row>
        <row r="12">
          <cell r="M12" t="str">
            <v>群馬県</v>
          </cell>
          <cell r="O12" t="str">
            <v>教育・訓練</v>
          </cell>
          <cell r="Q12" t="str">
            <v>その他</v>
          </cell>
          <cell r="V12" t="str">
            <v>その他のもので政令で定めるもの(過よう素酸塩類)</v>
          </cell>
          <cell r="AH12" t="str">
            <v>教育・訓練</v>
          </cell>
          <cell r="AJ12" t="str">
            <v>作業スペース</v>
          </cell>
          <cell r="AL12" t="str">
            <v>その他</v>
          </cell>
        </row>
        <row r="13">
          <cell r="M13" t="str">
            <v>埼玉県</v>
          </cell>
          <cell r="V13" t="str">
            <v>その他のもので政令で定めるもの(過よう素酸)</v>
          </cell>
        </row>
        <row r="14">
          <cell r="M14" t="str">
            <v>千葉県</v>
          </cell>
          <cell r="V14" t="str">
            <v>その他のもので政令で定めるもの(クロム、鉛又はよう素の酸化物)</v>
          </cell>
        </row>
        <row r="15">
          <cell r="M15" t="str">
            <v>東京都</v>
          </cell>
          <cell r="O15" t="str">
            <v>組織</v>
          </cell>
          <cell r="Q15" t="str">
            <v>施工監理が不適切</v>
          </cell>
          <cell r="V15" t="str">
            <v>その他のもので政令で定めるもの(亜硝酸塩類)</v>
          </cell>
          <cell r="AH15" t="str">
            <v>組織</v>
          </cell>
          <cell r="AJ15" t="str">
            <v>雰囲気</v>
          </cell>
          <cell r="AL15" t="str">
            <v>施工監理が不適切</v>
          </cell>
        </row>
        <row r="16">
          <cell r="M16" t="str">
            <v>神奈川県</v>
          </cell>
          <cell r="O16" t="str">
            <v>監督</v>
          </cell>
          <cell r="Q16" t="str">
            <v>その他</v>
          </cell>
          <cell r="V16" t="str">
            <v>その他のもので政令で定めるもの(次亜塩素酸塩類)</v>
          </cell>
          <cell r="AH16" t="str">
            <v>監督</v>
          </cell>
          <cell r="AJ16" t="str">
            <v>安全文化</v>
          </cell>
          <cell r="AL16" t="str">
            <v>その他</v>
          </cell>
        </row>
        <row r="17">
          <cell r="M17" t="str">
            <v>新潟県</v>
          </cell>
          <cell r="O17" t="str">
            <v>リスクアセスメント</v>
          </cell>
          <cell r="V17" t="str">
            <v>その他のもので政令で定めるもの(塩素化イソシアヌル酸)</v>
          </cell>
          <cell r="AH17" t="str">
            <v>リスクアセスメント</v>
          </cell>
        </row>
        <row r="18">
          <cell r="M18" t="str">
            <v>富山県</v>
          </cell>
          <cell r="O18" t="str">
            <v>緊急時対応</v>
          </cell>
          <cell r="V18" t="str">
            <v>その他のもので政令で定めるもの(ペルオキソ二硫酸塩類)</v>
          </cell>
          <cell r="AH18" t="str">
            <v>緊急時対応</v>
          </cell>
        </row>
        <row r="19">
          <cell r="M19" t="str">
            <v>石川県</v>
          </cell>
          <cell r="O19" t="str">
            <v>内容・周知</v>
          </cell>
          <cell r="V19" t="str">
            <v>その他のもので政令で定めるもの(ペルオキソほう酸塩類)</v>
          </cell>
          <cell r="AJ19" t="str">
            <v>内容・周知</v>
          </cell>
          <cell r="AL19" t="str">
            <v>点検していない／不足</v>
          </cell>
        </row>
        <row r="20">
          <cell r="M20" t="str">
            <v>福井県</v>
          </cell>
          <cell r="O20" t="str">
            <v>実用性</v>
          </cell>
          <cell r="V20" t="str">
            <v>前各号に掲げるもののいずれかを含有するもの</v>
          </cell>
          <cell r="AJ20" t="str">
            <v>実用性</v>
          </cell>
          <cell r="AL20" t="str">
            <v>点検内容が不適切</v>
          </cell>
        </row>
        <row r="21">
          <cell r="M21" t="str">
            <v>山梨県</v>
          </cell>
          <cell r="O21" t="str">
            <v>本人の意識</v>
          </cell>
          <cell r="V21" t="str">
            <v>その他</v>
          </cell>
          <cell r="AH21" t="str">
            <v>本人の意識</v>
          </cell>
          <cell r="AL21" t="str">
            <v>異常事態の放置</v>
          </cell>
        </row>
        <row r="22">
          <cell r="M22" t="str">
            <v>長野県</v>
          </cell>
          <cell r="O22" t="str">
            <v>整備していない</v>
          </cell>
          <cell r="AH22" t="str">
            <v>本人の知識・能力</v>
          </cell>
          <cell r="AL22" t="str">
            <v>整備していない</v>
          </cell>
        </row>
        <row r="23">
          <cell r="M23" t="str">
            <v>岐阜県</v>
          </cell>
          <cell r="O23" t="str">
            <v>内容</v>
          </cell>
          <cell r="AH23" t="str">
            <v>本人の体調</v>
          </cell>
          <cell r="AJ23" t="str">
            <v>内容</v>
          </cell>
          <cell r="AL23" t="str">
            <v>整備内容が不適切</v>
          </cell>
        </row>
        <row r="24">
          <cell r="M24" t="str">
            <v>静岡県</v>
          </cell>
          <cell r="O24" t="str">
            <v>対人関係</v>
          </cell>
          <cell r="Q24" t="str">
            <v>確認不足</v>
          </cell>
          <cell r="V24" t="str">
            <v>塩素酸塩類</v>
          </cell>
          <cell r="AH24" t="str">
            <v>対人関係</v>
          </cell>
          <cell r="AJ24" t="str">
            <v>実施状況</v>
          </cell>
          <cell r="AL24" t="str">
            <v>確認不足</v>
          </cell>
        </row>
        <row r="25">
          <cell r="M25" t="str">
            <v>愛知県</v>
          </cell>
          <cell r="O25" t="str">
            <v>その他</v>
          </cell>
          <cell r="V25" t="str">
            <v>過塩素酸塩類</v>
          </cell>
          <cell r="AL25" t="str">
            <v>その他</v>
          </cell>
        </row>
        <row r="26">
          <cell r="M26" t="str">
            <v>三重県</v>
          </cell>
          <cell r="V26" t="str">
            <v>無機過酸化物</v>
          </cell>
        </row>
        <row r="27">
          <cell r="M27" t="str">
            <v>滋賀県</v>
          </cell>
          <cell r="O27" t="str">
            <v>人員配置(役割・責任)</v>
          </cell>
          <cell r="V27" t="str">
            <v>亜塩素酸塩類</v>
          </cell>
          <cell r="AJ27" t="str">
            <v>人員配置(役割・責任)</v>
          </cell>
        </row>
        <row r="28">
          <cell r="M28" t="str">
            <v>京都府</v>
          </cell>
          <cell r="O28" t="str">
            <v>勤務体制</v>
          </cell>
          <cell r="V28" t="str">
            <v>臭素酸塩類</v>
          </cell>
          <cell r="AJ28" t="str">
            <v>勤務体制</v>
          </cell>
          <cell r="AL28" t="str">
            <v>環境が悪い</v>
          </cell>
        </row>
        <row r="29">
          <cell r="M29" t="str">
            <v>大阪府</v>
          </cell>
          <cell r="O29" t="str">
            <v>記録</v>
          </cell>
          <cell r="V29" t="str">
            <v>硝酸塩類</v>
          </cell>
          <cell r="AJ29" t="str">
            <v>記録</v>
          </cell>
          <cell r="AL29" t="str">
            <v>その他</v>
          </cell>
        </row>
        <row r="30">
          <cell r="M30" t="str">
            <v>兵庫県</v>
          </cell>
          <cell r="O30" t="str">
            <v>コミュニケーション</v>
          </cell>
          <cell r="V30" t="str">
            <v>よう素酸塩類</v>
          </cell>
          <cell r="AJ30" t="str">
            <v>コミュニケーション</v>
          </cell>
        </row>
        <row r="31">
          <cell r="M31" t="str">
            <v>奈良県</v>
          </cell>
          <cell r="V31" t="str">
            <v>過マンガン酸塩類</v>
          </cell>
        </row>
        <row r="32">
          <cell r="M32" t="str">
            <v>和歌山県</v>
          </cell>
          <cell r="O32" t="str">
            <v>作業スペースが確保されない</v>
          </cell>
          <cell r="V32" t="str">
            <v>重クロム酸塩類</v>
          </cell>
          <cell r="AL32" t="str">
            <v>作業スペースが確保されない</v>
          </cell>
        </row>
        <row r="33">
          <cell r="M33" t="str">
            <v>鳥取県</v>
          </cell>
          <cell r="O33" t="str">
            <v>監査</v>
          </cell>
          <cell r="V33" t="str">
            <v>その他のもので政令で定めるもの(過よう素酸塩類)</v>
          </cell>
          <cell r="AJ33" t="str">
            <v>監査</v>
          </cell>
          <cell r="AL33" t="str">
            <v>整備・清掃されない</v>
          </cell>
        </row>
        <row r="34">
          <cell r="M34" t="str">
            <v>島根県</v>
          </cell>
          <cell r="O34" t="str">
            <v>監視</v>
          </cell>
          <cell r="V34" t="str">
            <v>その他のもので政令で定めるもの(過よう素酸)</v>
          </cell>
          <cell r="AJ34" t="str">
            <v>監視</v>
          </cell>
          <cell r="AL34" t="str">
            <v>その他</v>
          </cell>
        </row>
        <row r="35">
          <cell r="M35" t="str">
            <v>岡山県</v>
          </cell>
          <cell r="V35" t="str">
            <v>その他のもので政令で定めるもの(クロム、鉛又はよう素の酸化物)</v>
          </cell>
        </row>
        <row r="36">
          <cell r="M36" t="str">
            <v>広島県</v>
          </cell>
          <cell r="V36" t="str">
            <v>その他のもので政令で定めるもの(亜硝酸塩類)</v>
          </cell>
        </row>
        <row r="37">
          <cell r="M37" t="str">
            <v>山口県</v>
          </cell>
          <cell r="O37" t="str">
            <v>事故調査</v>
          </cell>
          <cell r="V37" t="str">
            <v>その他のもので政令で定めるもの(次亜塩素酸塩類)</v>
          </cell>
          <cell r="AJ37" t="str">
            <v>事故調査</v>
          </cell>
          <cell r="AL37" t="str">
            <v>安全に対する意識が低い</v>
          </cell>
        </row>
        <row r="38">
          <cell r="M38" t="str">
            <v>徳島県</v>
          </cell>
          <cell r="O38" t="str">
            <v>危険意識</v>
          </cell>
          <cell r="V38" t="str">
            <v>その他のもので政令で定めるもの(塩素化イソシアヌル酸)</v>
          </cell>
          <cell r="AJ38" t="str">
            <v>危険意識</v>
          </cell>
          <cell r="AL38" t="str">
            <v>その他</v>
          </cell>
        </row>
        <row r="39">
          <cell r="M39" t="str">
            <v>香川県</v>
          </cell>
          <cell r="V39" t="str">
            <v>その他のもので政令で定めるもの(ペルオキソ二硫酸塩類)</v>
          </cell>
        </row>
        <row r="40">
          <cell r="M40" t="str">
            <v>愛媛県</v>
          </cell>
          <cell r="V40" t="str">
            <v>その他のもので政令で定めるもの(ペルオキソほう酸塩類)</v>
          </cell>
        </row>
        <row r="41">
          <cell r="M41" t="str">
            <v>高知県</v>
          </cell>
          <cell r="O41" t="str">
            <v>緊急時の管理</v>
          </cell>
          <cell r="V41" t="str">
            <v>前各号に掲げるもののいずれかを含有するもの</v>
          </cell>
          <cell r="AJ41" t="str">
            <v>緊急時の管理</v>
          </cell>
          <cell r="AL41" t="str">
            <v>リーダーシップがない</v>
          </cell>
        </row>
        <row r="42">
          <cell r="M42" t="str">
            <v>福岡県</v>
          </cell>
          <cell r="O42" t="str">
            <v>適合性</v>
          </cell>
          <cell r="V42" t="str">
            <v>その他</v>
          </cell>
          <cell r="AJ42" t="str">
            <v>適合性</v>
          </cell>
          <cell r="AL42" t="str">
            <v>安全の情報が乏しい</v>
          </cell>
        </row>
        <row r="43">
          <cell r="M43" t="str">
            <v>佐賀県</v>
          </cell>
          <cell r="AL43" t="str">
            <v>不平に対して鈍感</v>
          </cell>
        </row>
        <row r="44">
          <cell r="M44" t="str">
            <v>長崎県</v>
          </cell>
          <cell r="AL44" t="str">
            <v>非難の文化</v>
          </cell>
        </row>
        <row r="45">
          <cell r="M45" t="str">
            <v>熊本県</v>
          </cell>
          <cell r="O45" t="str">
            <v>違反(故意)</v>
          </cell>
          <cell r="V45" t="str">
            <v>塩素酸塩類</v>
          </cell>
          <cell r="AJ45" t="str">
            <v>違反(故意)</v>
          </cell>
          <cell r="AL45" t="str">
            <v>その他</v>
          </cell>
        </row>
        <row r="46">
          <cell r="M46" t="str">
            <v>大分県</v>
          </cell>
          <cell r="O46" t="str">
            <v>思慮</v>
          </cell>
          <cell r="V46" t="str">
            <v>過塩素酸塩類</v>
          </cell>
          <cell r="AJ46" t="str">
            <v>思慮</v>
          </cell>
        </row>
        <row r="47">
          <cell r="M47" t="str">
            <v>宮崎県</v>
          </cell>
          <cell r="V47" t="str">
            <v>無機過酸化物</v>
          </cell>
        </row>
        <row r="48">
          <cell r="M48" t="str">
            <v>鹿児島県</v>
          </cell>
          <cell r="O48" t="str">
            <v>規則・手順がない／文書化されない</v>
          </cell>
          <cell r="V48" t="str">
            <v>亜塩素酸塩類</v>
          </cell>
          <cell r="AL48" t="str">
            <v>規則・手順がない／文書化されない</v>
          </cell>
        </row>
        <row r="49">
          <cell r="M49" t="str">
            <v>沖縄県</v>
          </cell>
          <cell r="O49" t="str">
            <v>知識</v>
          </cell>
          <cell r="V49" t="str">
            <v>臭素酸塩類</v>
          </cell>
          <cell r="AJ49" t="str">
            <v>知識</v>
          </cell>
          <cell r="AL49" t="str">
            <v>規則・手順の内容が不適切</v>
          </cell>
        </row>
        <row r="50">
          <cell r="V50" t="str">
            <v>硝酸塩類</v>
          </cell>
          <cell r="X50" t="str">
            <v>周知不足</v>
          </cell>
          <cell r="AJ50" t="str">
            <v>技能・技術力</v>
          </cell>
          <cell r="AL50" t="str">
            <v>周知不足</v>
          </cell>
        </row>
        <row r="51">
          <cell r="V51" t="str">
            <v>よう素酸塩類</v>
          </cell>
          <cell r="AL51" t="str">
            <v>その他</v>
          </cell>
        </row>
        <row r="52">
          <cell r="V52" t="str">
            <v>過マンガン酸塩類</v>
          </cell>
        </row>
        <row r="53">
          <cell r="V53" t="str">
            <v>重クロム酸塩類</v>
          </cell>
          <cell r="AJ53" t="str">
            <v>肉体的</v>
          </cell>
        </row>
        <row r="54">
          <cell r="V54" t="str">
            <v>その他のもので政令で定めるもの(過よう素酸塩類)</v>
          </cell>
          <cell r="X54" t="str">
            <v>実施困難／不可能</v>
          </cell>
          <cell r="AJ54" t="str">
            <v>精神的</v>
          </cell>
          <cell r="AL54" t="str">
            <v>実施困難／不可能</v>
          </cell>
        </row>
        <row r="55">
          <cell r="V55" t="str">
            <v>その他のもので政令で定めるもの(過よう素酸)</v>
          </cell>
          <cell r="AL55" t="str">
            <v>更新されない</v>
          </cell>
        </row>
        <row r="56">
          <cell r="V56" t="str">
            <v>その他のもので政令で定めるもの(クロム、鉛又はよう素の酸化物)</v>
          </cell>
          <cell r="AL56" t="str">
            <v>その他</v>
          </cell>
        </row>
        <row r="57">
          <cell r="V57" t="str">
            <v>その他のもので政令で定めるもの(亜硝酸塩類)</v>
          </cell>
          <cell r="AJ57" t="str">
            <v>上司</v>
          </cell>
        </row>
        <row r="58">
          <cell r="V58" t="str">
            <v>その他のもので政令で定めるもの(次亜塩素酸塩類)</v>
          </cell>
          <cell r="AJ58" t="str">
            <v>同僚</v>
          </cell>
        </row>
        <row r="59">
          <cell r="V59" t="str">
            <v>その他のもので政令で定めるもの(塩素化イソシアヌル酸)</v>
          </cell>
          <cell r="AL59" t="str">
            <v>教育・訓練がない／不足</v>
          </cell>
        </row>
        <row r="60">
          <cell r="V60" t="str">
            <v>その他のもので政令で定めるもの(ペルオキソ二硫酸塩類)</v>
          </cell>
          <cell r="AL60" t="str">
            <v>教育・訓練内容が不適切</v>
          </cell>
        </row>
        <row r="61">
          <cell r="V61" t="str">
            <v>その他のもので政令で定めるもの(ペルオキソほう酸塩類)</v>
          </cell>
          <cell r="AL61" t="str">
            <v>その他</v>
          </cell>
        </row>
        <row r="62">
          <cell r="V62" t="str">
            <v>前各号に掲げるもののいずれかを含有するもの</v>
          </cell>
        </row>
        <row r="63">
          <cell r="V63" t="str">
            <v>その他</v>
          </cell>
        </row>
        <row r="64">
          <cell r="AL64" t="str">
            <v>教育・訓練が実施されない</v>
          </cell>
        </row>
        <row r="65">
          <cell r="AL65" t="str">
            <v>評価がない</v>
          </cell>
        </row>
        <row r="66">
          <cell r="V66" t="str">
            <v>硫化りん</v>
          </cell>
          <cell r="AL66" t="str">
            <v>その他</v>
          </cell>
        </row>
        <row r="67">
          <cell r="V67" t="str">
            <v>赤りん</v>
          </cell>
        </row>
        <row r="68">
          <cell r="V68" t="str">
            <v>硫黄</v>
          </cell>
        </row>
        <row r="69">
          <cell r="V69" t="str">
            <v>その他</v>
          </cell>
          <cell r="AL69" t="str">
            <v>人の配置が不適切</v>
          </cell>
        </row>
        <row r="70">
          <cell r="AL70" t="str">
            <v>メンバー構成が不適切</v>
          </cell>
        </row>
        <row r="71">
          <cell r="AL71" t="str">
            <v>役割・責任が不適切</v>
          </cell>
        </row>
        <row r="72">
          <cell r="V72" t="str">
            <v>金属粉</v>
          </cell>
          <cell r="AL72" t="str">
            <v>その他</v>
          </cell>
        </row>
        <row r="73">
          <cell r="V73" t="str">
            <v>マグネシウム</v>
          </cell>
        </row>
        <row r="74">
          <cell r="V74" t="str">
            <v>その他のもので政令で定めるもの</v>
          </cell>
        </row>
        <row r="75">
          <cell r="V75" t="str">
            <v>前各号に掲げるもののいずれかを含有するもの</v>
          </cell>
          <cell r="AL75" t="str">
            <v>職場・チーム間の関係・連携が悪い</v>
          </cell>
        </row>
        <row r="76">
          <cell r="AL76" t="str">
            <v>超過勤務が多い</v>
          </cell>
        </row>
        <row r="77">
          <cell r="AL77" t="str">
            <v>その他</v>
          </cell>
        </row>
        <row r="78">
          <cell r="V78" t="str">
            <v>鉄粉</v>
          </cell>
        </row>
        <row r="80">
          <cell r="AL80" t="str">
            <v>記録されない／保存されない</v>
          </cell>
        </row>
        <row r="81">
          <cell r="V81" t="str">
            <v>金属粉</v>
          </cell>
          <cell r="AL81" t="str">
            <v>記録の更新がない</v>
          </cell>
        </row>
        <row r="82">
          <cell r="V82" t="str">
            <v>マグネシウム</v>
          </cell>
          <cell r="AL82" t="str">
            <v>記録が活用されない</v>
          </cell>
        </row>
        <row r="83">
          <cell r="V83" t="str">
            <v>その他のもので政令で定めるもの</v>
          </cell>
          <cell r="AL83" t="str">
            <v>その他</v>
          </cell>
        </row>
        <row r="84">
          <cell r="V84" t="str">
            <v>前各号に掲げるもののいずれかを含有するもの</v>
          </cell>
        </row>
        <row r="86">
          <cell r="AL86" t="str">
            <v>伝達内容の誤り</v>
          </cell>
        </row>
        <row r="87">
          <cell r="V87" t="str">
            <v>引火性固体</v>
          </cell>
          <cell r="AL87" t="str">
            <v>伝達方法が不適切</v>
          </cell>
        </row>
        <row r="88">
          <cell r="AL88" t="str">
            <v>重要情報が伝達されない</v>
          </cell>
        </row>
        <row r="89">
          <cell r="AL89" t="str">
            <v>その他</v>
          </cell>
        </row>
        <row r="90">
          <cell r="V90" t="str">
            <v>カリウム</v>
          </cell>
        </row>
        <row r="91">
          <cell r="V91" t="str">
            <v>ナトリウム</v>
          </cell>
        </row>
        <row r="92">
          <cell r="V92" t="str">
            <v>アルキルアルミニウム</v>
          </cell>
          <cell r="AL92" t="str">
            <v>監査がない</v>
          </cell>
        </row>
        <row r="93">
          <cell r="V93" t="str">
            <v>アルキルリチウム</v>
          </cell>
          <cell r="AL93" t="str">
            <v>監査が実施されない／不足</v>
          </cell>
        </row>
        <row r="94">
          <cell r="AL94" t="str">
            <v>その他</v>
          </cell>
        </row>
        <row r="96">
          <cell r="V96" t="str">
            <v>黄りん</v>
          </cell>
        </row>
        <row r="97">
          <cell r="AL97" t="str">
            <v>監視がない</v>
          </cell>
        </row>
        <row r="98">
          <cell r="AL98" t="str">
            <v>監視が実施されない／不足</v>
          </cell>
        </row>
        <row r="99">
          <cell r="V99" t="str">
            <v>アルカリ金属（カリウム及びナトリウムを除く。）及びアルカリ土類金属</v>
          </cell>
          <cell r="AL99" t="str">
            <v>その他</v>
          </cell>
        </row>
        <row r="100">
          <cell r="V100" t="str">
            <v>有機金属化合物（アルキルアルミニウム及びアルキルリチウムを除く。）</v>
          </cell>
        </row>
        <row r="101">
          <cell r="V101" t="str">
            <v>金属の水素化物</v>
          </cell>
        </row>
        <row r="102">
          <cell r="V102" t="str">
            <v>金属のりん化物</v>
          </cell>
          <cell r="AL102" t="str">
            <v>根本原因が追求されない</v>
          </cell>
        </row>
        <row r="103">
          <cell r="V103" t="str">
            <v>カルシウム又はアルミニウムの炭化物</v>
          </cell>
          <cell r="AL103" t="str">
            <v>過去の教訓が生かされない</v>
          </cell>
        </row>
        <row r="104">
          <cell r="V104" t="str">
            <v>その他のもので政令で定めるもの(塩素化けい素化合物)</v>
          </cell>
          <cell r="AL104" t="str">
            <v>その他</v>
          </cell>
        </row>
        <row r="105">
          <cell r="V105" t="str">
            <v>前各号に掲げるもののいずれかを含有するもの</v>
          </cell>
        </row>
        <row r="106">
          <cell r="V106" t="str">
            <v>その他</v>
          </cell>
        </row>
        <row r="107">
          <cell r="AL107" t="str">
            <v>危険に対する認識がない／不足</v>
          </cell>
        </row>
        <row r="108">
          <cell r="AL108" t="str">
            <v>安全装置・標示等が提供／使用されない／不適切</v>
          </cell>
        </row>
        <row r="109">
          <cell r="V109" t="str">
            <v>アルカリ金属（カリウム及びナトリウムを除く。）及びアルカリ土類金属</v>
          </cell>
          <cell r="AL109" t="str">
            <v>危険性評価がない／不適切</v>
          </cell>
        </row>
        <row r="110">
          <cell r="V110" t="str">
            <v>有機金属化合物（アルキルアルミニウム及びアルキルリチウムを除く。）</v>
          </cell>
          <cell r="AL110" t="str">
            <v>その他</v>
          </cell>
        </row>
        <row r="111">
          <cell r="V111" t="str">
            <v>金属の水素化物</v>
          </cell>
        </row>
        <row r="112">
          <cell r="V112" t="str">
            <v>金属のりん化物</v>
          </cell>
        </row>
        <row r="113">
          <cell r="V113" t="str">
            <v>カルシウム又はアルミニウムの炭化物</v>
          </cell>
          <cell r="AL113" t="str">
            <v>緊急時計画がない</v>
          </cell>
        </row>
        <row r="114">
          <cell r="V114" t="str">
            <v>その他のもので政令で定めるもの(塩素化けい素化合物)</v>
          </cell>
          <cell r="AL114" t="str">
            <v>その他</v>
          </cell>
        </row>
        <row r="115">
          <cell r="V115" t="str">
            <v>前各号に掲げるもののいずれかを含有するもの</v>
          </cell>
        </row>
        <row r="116">
          <cell r="V116" t="str">
            <v>その他</v>
          </cell>
        </row>
        <row r="117">
          <cell r="AL117" t="str">
            <v>実施困難／不可能</v>
          </cell>
        </row>
        <row r="118">
          <cell r="AL118" t="str">
            <v>その他</v>
          </cell>
        </row>
        <row r="119">
          <cell r="V119" t="str">
            <v>アルカリ金属（カリウム及びナトリウムを除く。）及びアルカリ土類金属</v>
          </cell>
        </row>
        <row r="120">
          <cell r="V120" t="str">
            <v>有機金属化合物（アルキルアルミニウム及びアルキルリチウムを除く。）</v>
          </cell>
        </row>
        <row r="121">
          <cell r="V121" t="str">
            <v>金属の水素化物</v>
          </cell>
          <cell r="AL121" t="str">
            <v>理解しない</v>
          </cell>
        </row>
        <row r="122">
          <cell r="V122" t="str">
            <v>金属のりん化物</v>
          </cell>
          <cell r="AL122" t="str">
            <v>問題意識の不足</v>
          </cell>
        </row>
        <row r="123">
          <cell r="V123" t="str">
            <v>カルシウム又はアルミニウムの炭化物</v>
          </cell>
          <cell r="AL123" t="str">
            <v>怠慢</v>
          </cell>
        </row>
        <row r="124">
          <cell r="V124" t="str">
            <v>その他のもので政令で定めるもの(塩素化けい素化合物)</v>
          </cell>
          <cell r="AL124" t="str">
            <v>その他</v>
          </cell>
        </row>
        <row r="125">
          <cell r="V125" t="str">
            <v>前各号に掲げるもののいずれかを含有するもの</v>
          </cell>
        </row>
        <row r="126">
          <cell r="V126" t="str">
            <v>その他</v>
          </cell>
        </row>
        <row r="127">
          <cell r="AL127" t="str">
            <v>不注意</v>
          </cell>
        </row>
        <row r="128">
          <cell r="AL128" t="str">
            <v>取り違い</v>
          </cell>
        </row>
        <row r="129">
          <cell r="V129" t="str">
            <v>特殊引火物</v>
          </cell>
          <cell r="AL129" t="str">
            <v>思い込み</v>
          </cell>
        </row>
        <row r="130">
          <cell r="V130" t="str">
            <v>その他</v>
          </cell>
          <cell r="AL130" t="str">
            <v>配慮不足</v>
          </cell>
        </row>
        <row r="131">
          <cell r="AL131" t="str">
            <v>過信</v>
          </cell>
        </row>
        <row r="132">
          <cell r="AL132" t="str">
            <v>その他</v>
          </cell>
        </row>
        <row r="133">
          <cell r="V133" t="str">
            <v>第１石油類</v>
          </cell>
        </row>
        <row r="135">
          <cell r="AL135" t="str">
            <v>知識不足</v>
          </cell>
        </row>
        <row r="136">
          <cell r="V136" t="str">
            <v>第１石油類</v>
          </cell>
          <cell r="AL136" t="str">
            <v>知識の活用不足</v>
          </cell>
        </row>
        <row r="137">
          <cell r="AL137" t="str">
            <v>忘れる</v>
          </cell>
        </row>
        <row r="138">
          <cell r="AL138" t="str">
            <v>その他</v>
          </cell>
        </row>
        <row r="139">
          <cell r="V139" t="str">
            <v>アルコール類</v>
          </cell>
        </row>
        <row r="140">
          <cell r="V140" t="str">
            <v>その他</v>
          </cell>
        </row>
        <row r="141">
          <cell r="AL141" t="str">
            <v>未経験</v>
          </cell>
        </row>
        <row r="142">
          <cell r="AL142" t="str">
            <v>経験不足／習熟不足</v>
          </cell>
        </row>
        <row r="143">
          <cell r="V143" t="str">
            <v>第２石油類</v>
          </cell>
          <cell r="AL143" t="str">
            <v>その他</v>
          </cell>
        </row>
        <row r="146">
          <cell r="V146" t="str">
            <v>第２石油類</v>
          </cell>
          <cell r="AL146" t="str">
            <v>肉体的疲労</v>
          </cell>
        </row>
        <row r="147">
          <cell r="AL147" t="str">
            <v>睡眠不足</v>
          </cell>
        </row>
        <row r="148">
          <cell r="AL148" t="str">
            <v>その他</v>
          </cell>
        </row>
        <row r="149">
          <cell r="V149" t="str">
            <v>第３石油類</v>
          </cell>
        </row>
        <row r="151">
          <cell r="AL151" t="str">
            <v>精神的疲労</v>
          </cell>
        </row>
        <row r="152">
          <cell r="V152" t="str">
            <v>第３石油類</v>
          </cell>
          <cell r="AL152" t="str">
            <v>冷静でなかった</v>
          </cell>
        </row>
        <row r="153">
          <cell r="AL153" t="str">
            <v>混乱</v>
          </cell>
        </row>
        <row r="154">
          <cell r="AL154" t="str">
            <v>過度の緊張</v>
          </cell>
        </row>
        <row r="155">
          <cell r="V155" t="str">
            <v>第４石油類</v>
          </cell>
          <cell r="AL155" t="str">
            <v>その他</v>
          </cell>
        </row>
        <row r="156">
          <cell r="V156" t="str">
            <v>その他</v>
          </cell>
        </row>
        <row r="158">
          <cell r="AL158" t="str">
            <v>階級組織</v>
          </cell>
        </row>
        <row r="159">
          <cell r="V159" t="str">
            <v>動植物油類</v>
          </cell>
          <cell r="AL159" t="str">
            <v>権威主義的／従順</v>
          </cell>
        </row>
        <row r="160">
          <cell r="V160" t="str">
            <v>その他</v>
          </cell>
          <cell r="AL160" t="str">
            <v>その他</v>
          </cell>
        </row>
        <row r="163">
          <cell r="V163" t="str">
            <v>その他</v>
          </cell>
          <cell r="AL163" t="str">
            <v>競争による摩擦</v>
          </cell>
        </row>
        <row r="164">
          <cell r="AL164" t="str">
            <v>相性が悪い</v>
          </cell>
        </row>
        <row r="165">
          <cell r="AL165" t="str">
            <v>その他</v>
          </cell>
        </row>
        <row r="166">
          <cell r="V166" t="str">
            <v>その他</v>
          </cell>
        </row>
        <row r="169">
          <cell r="V169" t="str">
            <v>その他</v>
          </cell>
        </row>
        <row r="172">
          <cell r="V172" t="str">
            <v>その他</v>
          </cell>
        </row>
        <row r="175">
          <cell r="V175" t="str">
            <v>有機過酸化物</v>
          </cell>
        </row>
        <row r="176">
          <cell r="V176" t="str">
            <v>硝酸エステル類</v>
          </cell>
        </row>
        <row r="177">
          <cell r="V177" t="str">
            <v>ニトロ化合物</v>
          </cell>
        </row>
        <row r="178">
          <cell r="V178" t="str">
            <v>ニトロソ化合物</v>
          </cell>
        </row>
        <row r="179">
          <cell r="V179" t="str">
            <v>アゾ化合物</v>
          </cell>
        </row>
        <row r="180">
          <cell r="V180" t="str">
            <v>ジアゾ化合物</v>
          </cell>
        </row>
        <row r="181">
          <cell r="V181" t="str">
            <v>ヒドラジンの誘導体</v>
          </cell>
        </row>
        <row r="182">
          <cell r="V182" t="str">
            <v>その他のもので政令で定めるもの(金属のアジ化物)</v>
          </cell>
        </row>
        <row r="183">
          <cell r="V183" t="str">
            <v>その他のもので政令で定めるもの(硝酸グアニジン)</v>
          </cell>
        </row>
        <row r="184">
          <cell r="V184" t="str">
            <v>前各号に掲げるもののいずれかを含有するもの</v>
          </cell>
        </row>
        <row r="185">
          <cell r="V185" t="str">
            <v>その他</v>
          </cell>
        </row>
        <row r="188">
          <cell r="V188" t="str">
            <v>有機過酸化物</v>
          </cell>
        </row>
        <row r="189">
          <cell r="V189" t="str">
            <v>硝酸エステル類</v>
          </cell>
        </row>
        <row r="190">
          <cell r="V190" t="str">
            <v>ニトロ化合物</v>
          </cell>
        </row>
        <row r="191">
          <cell r="V191" t="str">
            <v>ニトロソ化合物</v>
          </cell>
        </row>
        <row r="192">
          <cell r="V192" t="str">
            <v>アゾ化合物</v>
          </cell>
        </row>
        <row r="193">
          <cell r="V193" t="str">
            <v>ジアゾ化合物</v>
          </cell>
        </row>
        <row r="194">
          <cell r="V194" t="str">
            <v>ヒドラジンの誘導体</v>
          </cell>
        </row>
        <row r="195">
          <cell r="V195" t="str">
            <v>その他のもので政令で定めるもの(金属のアジ化物)</v>
          </cell>
        </row>
        <row r="196">
          <cell r="V196" t="str">
            <v>その他のもので政令で定めるもの(硝酸グアニジン)</v>
          </cell>
        </row>
        <row r="197">
          <cell r="V197" t="str">
            <v>前各号に掲げるもののいずれかを含有するもの</v>
          </cell>
        </row>
        <row r="198">
          <cell r="V198" t="str">
            <v>その他</v>
          </cell>
        </row>
        <row r="201">
          <cell r="V201" t="str">
            <v>過塩素酸</v>
          </cell>
        </row>
        <row r="202">
          <cell r="V202" t="str">
            <v>過酸化水素</v>
          </cell>
        </row>
        <row r="203">
          <cell r="V203" t="str">
            <v>硝酸</v>
          </cell>
        </row>
        <row r="204">
          <cell r="V204" t="str">
            <v>その他のもので政令で定めるもの(ハロゲン間化合物)</v>
          </cell>
        </row>
        <row r="205">
          <cell r="V205" t="str">
            <v>前各号に掲げるもののいずれかを含有するもの</v>
          </cell>
        </row>
        <row r="206">
          <cell r="V206" t="str">
            <v>その他</v>
          </cell>
        </row>
      </sheetData>
      <sheetData sheetId="5">
        <row r="2">
          <cell r="A2" t="str">
            <v>_10_従業員数</v>
          </cell>
          <cell r="C2" t="str">
            <v>_14_設置位置</v>
          </cell>
          <cell r="E2" t="str">
            <v>_26_正社員、非正社員別</v>
          </cell>
          <cell r="G2" t="str">
            <v>_42_従業員、従業員以外の別</v>
          </cell>
          <cell r="I2" t="str">
            <v>_42_免状の適・不適</v>
          </cell>
          <cell r="K2" t="str">
            <v>_24_関連原因_流出_破損</v>
          </cell>
          <cell r="M2" t="str">
            <v>_43_取扱者_立会者の状況</v>
          </cell>
          <cell r="O2" t="str">
            <v>_44_回数</v>
          </cell>
          <cell r="Q2" t="str">
            <v>_44_効果の確認方法</v>
          </cell>
          <cell r="S2" t="str">
            <v>_51_流出部位の場所</v>
          </cell>
          <cell r="U2" t="str">
            <v>_53_点検内容</v>
          </cell>
          <cell r="W2" t="str">
            <v>_54_日常管理の頻度</v>
          </cell>
          <cell r="Y2" t="str">
            <v>_55_腐食疲労等劣化原因の調査</v>
          </cell>
          <cell r="AA2" t="str">
            <v>_56_Code1_流出</v>
          </cell>
          <cell r="AC2" t="str">
            <v>_56_Code1_外面防食剤の種類</v>
          </cell>
          <cell r="AE2" t="str">
            <v>_90_有無</v>
          </cell>
          <cell r="AG2" t="str">
            <v>_56_Code1_アニュラ板の種類</v>
          </cell>
          <cell r="AI2" t="str">
            <v>_61_材質</v>
          </cell>
          <cell r="AK2" t="str">
            <v>_64_交代要員の準備の有無</v>
          </cell>
          <cell r="AM2" t="str">
            <v>_70_通行経験</v>
          </cell>
          <cell r="AO2" t="str">
            <v>_99_有無</v>
          </cell>
          <cell r="AQ2" t="str">
            <v>_54_日常の管理内容</v>
          </cell>
          <cell r="AS2" t="str">
            <v>_54_日常管理の頻度</v>
          </cell>
          <cell r="AU2" t="str">
            <v>_54_異常覚知後の対応</v>
          </cell>
          <cell r="AW2" t="str">
            <v>_55_腐食疲労等劣化原因の調査</v>
          </cell>
          <cell r="AY2" t="str">
            <v>_56_埋設部_地上部別</v>
          </cell>
          <cell r="BA2" t="str">
            <v>_56_Code1_流出</v>
          </cell>
          <cell r="BC2" t="str">
            <v>_56_Code1_外面防食の種類</v>
          </cell>
          <cell r="BE2" t="str">
            <v>_56_Code1_外面防食剤の種類</v>
          </cell>
          <cell r="BG2" t="str">
            <v>_56_Code1_電気防食の種類</v>
          </cell>
          <cell r="BI2" t="str">
            <v>_90_有無</v>
          </cell>
          <cell r="BK2" t="str">
            <v>_56_Code1_内面コーティングの種類</v>
          </cell>
          <cell r="BM2" t="str">
            <v>_56_Code1_アニュラ板の種類</v>
          </cell>
          <cell r="BO2" t="str">
            <v>_61_タイプ</v>
          </cell>
          <cell r="BQ2" t="str">
            <v>_61_材質</v>
          </cell>
          <cell r="BS2" t="str">
            <v>_62_道路状況</v>
          </cell>
          <cell r="BU2" t="str">
            <v>_64_交代要員の準備の有無</v>
          </cell>
          <cell r="BW2" t="str">
            <v>_66_積み荷品名の特定方法</v>
          </cell>
          <cell r="BY2" t="str">
            <v>_70_通行経験</v>
          </cell>
          <cell r="CA2" t="str">
            <v>_91_有無</v>
          </cell>
          <cell r="CC2" t="str">
            <v>_99_有無</v>
          </cell>
        </row>
        <row r="3">
          <cell r="A3" t="str">
            <v>10人以下</v>
          </cell>
          <cell r="C3" t="str">
            <v>屋内（埋設を除く）</v>
          </cell>
          <cell r="E3" t="str">
            <v>正社員</v>
          </cell>
          <cell r="G3" t="str">
            <v>従業員（正社員）</v>
          </cell>
          <cell r="I3" t="str">
            <v>適</v>
          </cell>
          <cell r="K3" t="str">
            <v>維持管理不十分</v>
          </cell>
          <cell r="M3" t="str">
            <v>継続して危険物の取扱作業に従事している場合（３年以内ごとに受講）</v>
          </cell>
          <cell r="O3" t="str">
            <v>無</v>
          </cell>
          <cell r="Q3" t="str">
            <v>無</v>
          </cell>
          <cell r="S3" t="str">
            <v>母材部</v>
          </cell>
          <cell r="U3" t="str">
            <v>無</v>
          </cell>
          <cell r="W3" t="str">
            <v>無</v>
          </cell>
          <cell r="Y3" t="str">
            <v>無</v>
          </cell>
          <cell r="AA3" t="str">
            <v>タンク本体</v>
          </cell>
          <cell r="AC3" t="str">
            <v>無</v>
          </cell>
          <cell r="AE3" t="str">
            <v>無</v>
          </cell>
          <cell r="AG3" t="str">
            <v>無</v>
          </cell>
          <cell r="AI3" t="str">
            <v>鋼</v>
          </cell>
          <cell r="AK3" t="str">
            <v>準備無</v>
          </cell>
          <cell r="AM3" t="str">
            <v>初めて</v>
          </cell>
          <cell r="AO3" t="str">
            <v>無</v>
          </cell>
          <cell r="AQ3" t="str">
            <v>無</v>
          </cell>
          <cell r="AS3" t="str">
            <v>無</v>
          </cell>
          <cell r="AU3" t="str">
            <v>無</v>
          </cell>
          <cell r="AW3" t="str">
            <v>無</v>
          </cell>
          <cell r="AY3" t="str">
            <v>埋設部</v>
          </cell>
          <cell r="BA3" t="str">
            <v>タンク本体</v>
          </cell>
          <cell r="BC3" t="str">
            <v>無</v>
          </cell>
          <cell r="BE3" t="str">
            <v>無</v>
          </cell>
          <cell r="BG3" t="str">
            <v>無</v>
          </cell>
          <cell r="BI3" t="str">
            <v>無</v>
          </cell>
          <cell r="BK3" t="str">
            <v>無</v>
          </cell>
          <cell r="BM3" t="str">
            <v>無</v>
          </cell>
          <cell r="BO3" t="str">
            <v>だ円</v>
          </cell>
          <cell r="BQ3" t="str">
            <v>鋼</v>
          </cell>
          <cell r="BS3" t="str">
            <v>直線</v>
          </cell>
          <cell r="BU3" t="str">
            <v>準備無</v>
          </cell>
          <cell r="BW3" t="str">
            <v>運転手からの情報</v>
          </cell>
          <cell r="BY3" t="str">
            <v>初めて</v>
          </cell>
          <cell r="CA3" t="str">
            <v>有</v>
          </cell>
          <cell r="CC3" t="str">
            <v>無</v>
          </cell>
        </row>
        <row r="4">
          <cell r="A4" t="str">
            <v>11人～20人</v>
          </cell>
          <cell r="C4" t="str">
            <v>屋外（埋設を除く）</v>
          </cell>
          <cell r="E4" t="str">
            <v>非正社員</v>
          </cell>
          <cell r="G4" t="str">
            <v>従業員（非正社員）</v>
          </cell>
          <cell r="I4" t="str">
            <v>不適</v>
          </cell>
          <cell r="K4" t="str">
            <v>誤操作</v>
          </cell>
          <cell r="M4" t="str">
            <v>新たに危険物の取扱作業に従事することとなった場合（１年以内の受講）</v>
          </cell>
          <cell r="O4" t="str">
            <v>１回</v>
          </cell>
          <cell r="Q4" t="str">
            <v>筆記試験</v>
          </cell>
          <cell r="S4" t="str">
            <v>溶接部</v>
          </cell>
          <cell r="U4" t="str">
            <v>加圧法</v>
          </cell>
          <cell r="W4" t="str">
            <v>不定期</v>
          </cell>
          <cell r="Y4" t="str">
            <v>管対地電位</v>
          </cell>
          <cell r="AA4" t="str">
            <v>配管、機器等（タンク本体以外）</v>
          </cell>
          <cell r="AC4" t="str">
            <v>強化プラスチック</v>
          </cell>
          <cell r="AE4" t="str">
            <v>有</v>
          </cell>
          <cell r="AG4" t="str">
            <v>アスファルトサンド</v>
          </cell>
          <cell r="AI4" t="str">
            <v>炭素鋼</v>
          </cell>
          <cell r="AK4" t="str">
            <v>準備有</v>
          </cell>
          <cell r="AM4" t="str">
            <v>経験有</v>
          </cell>
          <cell r="AO4" t="str">
            <v>有</v>
          </cell>
          <cell r="AQ4" t="str">
            <v>漏えい検知装置確認</v>
          </cell>
          <cell r="AS4" t="str">
            <v>不定期</v>
          </cell>
          <cell r="AU4" t="str">
            <v>漏れ試験により漏れを確認</v>
          </cell>
          <cell r="AW4" t="str">
            <v>管対地電位</v>
          </cell>
          <cell r="AY4" t="str">
            <v>地上部（埋設部以外）</v>
          </cell>
          <cell r="BA4" t="str">
            <v>配管、機器等（タンク本体以外）</v>
          </cell>
          <cell r="BC4" t="str">
            <v>アスファルト</v>
          </cell>
          <cell r="BE4" t="str">
            <v>強化プラスチック</v>
          </cell>
          <cell r="BG4" t="str">
            <v>流電陽極方式</v>
          </cell>
          <cell r="BI4" t="str">
            <v>有</v>
          </cell>
          <cell r="BK4" t="str">
            <v>エポキシ系塗装</v>
          </cell>
          <cell r="BM4" t="str">
            <v>アスファルトサンド</v>
          </cell>
          <cell r="BO4" t="str">
            <v>円</v>
          </cell>
          <cell r="BQ4" t="str">
            <v>炭素鋼</v>
          </cell>
          <cell r="BS4" t="str">
            <v>カーブ</v>
          </cell>
          <cell r="BU4" t="str">
            <v>準備有</v>
          </cell>
          <cell r="BW4" t="str">
            <v>表示板</v>
          </cell>
          <cell r="BY4" t="str">
            <v>経験有</v>
          </cell>
          <cell r="CA4" t="str">
            <v>無</v>
          </cell>
          <cell r="CC4" t="str">
            <v>有</v>
          </cell>
        </row>
        <row r="5">
          <cell r="A5" t="str">
            <v>21人～30人</v>
          </cell>
          <cell r="C5" t="str">
            <v>埋設（土または砂と触れている場所）</v>
          </cell>
          <cell r="E5" t="str">
            <v>正社員及び非正社員</v>
          </cell>
          <cell r="G5" t="str">
            <v>従業員以外</v>
          </cell>
          <cell r="I5" t="str">
            <v>操作確認不十分</v>
          </cell>
          <cell r="K5" t="str">
            <v>対象外</v>
          </cell>
          <cell r="M5" t="str">
            <v>２回</v>
          </cell>
          <cell r="O5" t="str">
            <v>アンケート調査</v>
          </cell>
          <cell r="Q5" t="str">
            <v>減圧法</v>
          </cell>
          <cell r="S5" t="str">
            <v>定期的</v>
          </cell>
          <cell r="U5" t="str">
            <v>土壌比抵抗</v>
          </cell>
          <cell r="W5" t="str">
            <v>その他</v>
          </cell>
          <cell r="Y5" t="str">
            <v>タールエポキシ系塗装</v>
          </cell>
          <cell r="AA5" t="str">
            <v>角</v>
          </cell>
          <cell r="AC5" t="str">
            <v>平坦</v>
          </cell>
          <cell r="AE5" t="str">
            <v>社内規程</v>
          </cell>
          <cell r="AG5" t="str">
            <v>アンケート調査</v>
          </cell>
          <cell r="AK5" t="str">
            <v>その他</v>
          </cell>
          <cell r="AO5" t="str">
            <v>減圧法</v>
          </cell>
          <cell r="AQ5" t="str">
            <v>在庫確認</v>
          </cell>
          <cell r="AS5" t="str">
            <v>定期的</v>
          </cell>
          <cell r="AU5" t="str">
            <v>目視により漏れ箇所を発見</v>
          </cell>
          <cell r="AW5" t="str">
            <v>土壌比抵抗</v>
          </cell>
          <cell r="BC5" t="str">
            <v>モルタル</v>
          </cell>
          <cell r="BE5" t="str">
            <v>その他</v>
          </cell>
          <cell r="BG5" t="str">
            <v>外部電源方式</v>
          </cell>
          <cell r="BK5" t="str">
            <v>タールエポキシ系塗装</v>
          </cell>
          <cell r="BM5" t="str">
            <v>アスファルトモルタル</v>
          </cell>
          <cell r="BO5" t="str">
            <v>角</v>
          </cell>
          <cell r="BQ5" t="str">
            <v>ステンレス</v>
          </cell>
          <cell r="BS5" t="str">
            <v>平坦</v>
          </cell>
          <cell r="BW5" t="str">
            <v>イエローカード</v>
          </cell>
        </row>
        <row r="6">
          <cell r="A6" t="str">
            <v>31人～40人</v>
          </cell>
          <cell r="C6" t="str">
            <v>墜落</v>
          </cell>
          <cell r="E6" t="str">
            <v>操作未実施</v>
          </cell>
          <cell r="G6" t="str">
            <v>従事することとなった日から起算して過去２年以内に講習を受けている場合</v>
          </cell>
          <cell r="I6" t="str">
            <v>危険物の性質・取扱上の注意事項等</v>
          </cell>
          <cell r="K6" t="str">
            <v>微加圧法</v>
          </cell>
          <cell r="M6" t="str">
            <v>その他</v>
          </cell>
          <cell r="O6" t="str">
            <v>エポキシ樹脂</v>
          </cell>
          <cell r="Q6" t="str">
            <v>ガラスフレーク</v>
          </cell>
          <cell r="S6" t="str">
            <v>特殊形状</v>
          </cell>
          <cell r="U6" t="str">
            <v>坂</v>
          </cell>
          <cell r="Y6" t="str">
            <v>従事することとなった日から起算して過去２年以内に講習を受けている場合</v>
          </cell>
          <cell r="AC6" t="str">
            <v>３回以上</v>
          </cell>
          <cell r="AE6" t="str">
            <v>危険物の性質・取扱上の注意事項等</v>
          </cell>
          <cell r="AG6" t="str">
            <v>面談</v>
          </cell>
          <cell r="AO6" t="str">
            <v>微加圧法</v>
          </cell>
          <cell r="AQ6" t="str">
            <v>目視点検</v>
          </cell>
          <cell r="AU6" t="str">
            <v>その他</v>
          </cell>
          <cell r="AW6" t="str">
            <v>土質</v>
          </cell>
          <cell r="BC6" t="str">
            <v>エポキシ樹脂</v>
          </cell>
          <cell r="BG6" t="str">
            <v>選択排流方式</v>
          </cell>
          <cell r="BK6" t="str">
            <v>ガラスフレーク</v>
          </cell>
          <cell r="BM6" t="str">
            <v>アスファルトコンクリート</v>
          </cell>
          <cell r="BO6" t="str">
            <v>特殊形状</v>
          </cell>
          <cell r="BQ6" t="str">
            <v>アルミ</v>
          </cell>
          <cell r="BS6" t="str">
            <v>坂</v>
          </cell>
          <cell r="BW6" t="str">
            <v>その他</v>
          </cell>
        </row>
        <row r="7">
          <cell r="A7" t="str">
            <v>41人～50人</v>
          </cell>
          <cell r="C7" t="str">
            <v>転倒等</v>
          </cell>
          <cell r="E7" t="str">
            <v>監視不十分</v>
          </cell>
          <cell r="G7" t="str">
            <v>設備・機器の取扱に関する注意事項</v>
          </cell>
          <cell r="I7" t="str">
            <v>微減圧法</v>
          </cell>
          <cell r="K7" t="str">
            <v>地下水位</v>
          </cell>
          <cell r="M7" t="str">
            <v>ガラス繊維強化プラスチック</v>
          </cell>
          <cell r="O7" t="str">
            <v>その他</v>
          </cell>
          <cell r="S7" t="str">
            <v>監視不十分</v>
          </cell>
          <cell r="U7" t="str">
            <v>監視不十分</v>
          </cell>
          <cell r="AE7" t="str">
            <v>設備・機器の取扱に関する注意事項</v>
          </cell>
          <cell r="AG7" t="str">
            <v>その他</v>
          </cell>
          <cell r="AO7" t="str">
            <v>微減圧法</v>
          </cell>
          <cell r="AQ7" t="str">
            <v>その他</v>
          </cell>
          <cell r="AW7" t="str">
            <v>地下水位</v>
          </cell>
          <cell r="BC7" t="str">
            <v>タールエポキシ樹脂</v>
          </cell>
          <cell r="BK7" t="str">
            <v>ガラス繊維強化プラスチック</v>
          </cell>
          <cell r="BM7" t="str">
            <v>オイルサンド</v>
          </cell>
          <cell r="BQ7" t="str">
            <v>その他</v>
          </cell>
          <cell r="BS7" t="str">
            <v>乾いていた</v>
          </cell>
        </row>
        <row r="8">
          <cell r="A8" t="str">
            <v>51人～100人</v>
          </cell>
          <cell r="C8" t="str">
            <v>爆風圧等の衝撃</v>
          </cell>
          <cell r="E8" t="str">
            <v>腐食疲労等劣化</v>
          </cell>
          <cell r="G8" t="str">
            <v>事故事例・ヒヤリハット事例</v>
          </cell>
          <cell r="I8" t="str">
            <v>土壌水分含有率</v>
          </cell>
          <cell r="K8" t="str">
            <v>その他</v>
          </cell>
          <cell r="M8" t="str">
            <v>濡れていた</v>
          </cell>
          <cell r="O8" t="str">
            <v>乙種第５類</v>
          </cell>
          <cell r="S8" t="str">
            <v>腐食疲労等劣化</v>
          </cell>
          <cell r="U8" t="str">
            <v>腐食疲労等劣化</v>
          </cell>
          <cell r="AE8" t="str">
            <v>事故事例・ヒヤリハット事例</v>
          </cell>
          <cell r="AO8" t="str">
            <v>水圧</v>
          </cell>
          <cell r="AW8" t="str">
            <v>土壌水分含有率</v>
          </cell>
          <cell r="BC8" t="str">
            <v>ウレタンエラストマー樹脂</v>
          </cell>
          <cell r="BK8" t="str">
            <v>その他</v>
          </cell>
          <cell r="BM8" t="str">
            <v>油散布</v>
          </cell>
          <cell r="BS8" t="str">
            <v>濡れていた</v>
          </cell>
        </row>
        <row r="9">
          <cell r="A9" t="str">
            <v>101人～300人</v>
          </cell>
          <cell r="C9" t="str">
            <v>その他</v>
          </cell>
          <cell r="E9" t="str">
            <v>設計不良</v>
          </cell>
          <cell r="G9" t="str">
            <v>異常時の対応方法</v>
          </cell>
          <cell r="I9" t="str">
            <v>水素イオン濃度</v>
          </cell>
          <cell r="K9" t="str">
            <v>その他</v>
          </cell>
          <cell r="O9" t="str">
            <v>乙種第６類</v>
          </cell>
          <cell r="S9" t="str">
            <v>設計不良</v>
          </cell>
          <cell r="U9" t="str">
            <v>設計不良</v>
          </cell>
          <cell r="AE9" t="str">
            <v>異常時の対応方法</v>
          </cell>
          <cell r="AO9" t="str">
            <v>水張</v>
          </cell>
          <cell r="AW9" t="str">
            <v>水素イオン濃度</v>
          </cell>
          <cell r="BC9" t="str">
            <v>ガラス繊維強化プラスチック</v>
          </cell>
          <cell r="BM9" t="str">
            <v>その他</v>
          </cell>
          <cell r="BS9" t="str">
            <v>凍っていた</v>
          </cell>
        </row>
        <row r="10">
          <cell r="A10" t="str">
            <v>301人以上</v>
          </cell>
          <cell r="C10" t="str">
            <v>丙種</v>
          </cell>
          <cell r="E10" t="str">
            <v>故障</v>
          </cell>
          <cell r="G10" t="str">
            <v>放射線透過</v>
          </cell>
          <cell r="I10" t="str">
            <v>その他</v>
          </cell>
          <cell r="O10" t="str">
            <v>丙種</v>
          </cell>
          <cell r="S10" t="str">
            <v>故障</v>
          </cell>
          <cell r="U10" t="str">
            <v>故障</v>
          </cell>
          <cell r="AE10" t="str">
            <v>危険性評価法</v>
          </cell>
          <cell r="AO10" t="str">
            <v>放射線透過</v>
          </cell>
          <cell r="AW10" t="str">
            <v>その他</v>
          </cell>
          <cell r="BC10" t="str">
            <v>その他</v>
          </cell>
          <cell r="BS10" t="str">
            <v>アスファルト</v>
          </cell>
        </row>
        <row r="11">
          <cell r="O11" t="str">
            <v>無免許</v>
          </cell>
          <cell r="Q11" t="str">
            <v>施工不良</v>
          </cell>
          <cell r="S11" t="str">
            <v>磁粉探傷</v>
          </cell>
          <cell r="U11" t="str">
            <v>施工不良</v>
          </cell>
          <cell r="AE11" t="str">
            <v>危険予知訓練</v>
          </cell>
          <cell r="AO11" t="str">
            <v>磁粉探傷</v>
          </cell>
          <cell r="BS11" t="str">
            <v>コンクリート</v>
          </cell>
        </row>
        <row r="12">
          <cell r="S12" t="str">
            <v>破損</v>
          </cell>
          <cell r="U12" t="str">
            <v>その他</v>
          </cell>
          <cell r="W12" t="str">
            <v>砂利道</v>
          </cell>
          <cell r="AE12" t="str">
            <v>その他</v>
          </cell>
          <cell r="AO12" t="str">
            <v>浸透探傷</v>
          </cell>
          <cell r="BS12" t="str">
            <v>砂利道</v>
          </cell>
        </row>
        <row r="13">
          <cell r="S13" t="str">
            <v>放火等</v>
          </cell>
          <cell r="U13" t="str">
            <v>真空</v>
          </cell>
          <cell r="AO13" t="str">
            <v>真空</v>
          </cell>
          <cell r="BS13" t="str">
            <v>その他</v>
          </cell>
        </row>
        <row r="14">
          <cell r="S14" t="str">
            <v>交通事故</v>
          </cell>
          <cell r="U14" t="str">
            <v>その他</v>
          </cell>
          <cell r="AO14" t="str">
            <v>その他</v>
          </cell>
        </row>
        <row r="15">
          <cell r="S15" t="str">
            <v>類焼</v>
          </cell>
          <cell r="U15" t="str">
            <v>悪戯</v>
          </cell>
        </row>
        <row r="16">
          <cell r="S16" t="str">
            <v>地震等災害</v>
          </cell>
          <cell r="U16" t="str">
            <v>不明</v>
          </cell>
        </row>
        <row r="17">
          <cell r="S17" t="str">
            <v>不明</v>
          </cell>
          <cell r="U17" t="str">
            <v>調査中</v>
          </cell>
        </row>
        <row r="18">
          <cell r="S18" t="str">
            <v>調査中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S59"/>
  <sheetViews>
    <sheetView tabSelected="1" view="pageBreakPreview" zoomScaleNormal="150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W6" sqref="W6"/>
    </sheetView>
  </sheetViews>
  <sheetFormatPr defaultColWidth="9.00390625" defaultRowHeight="13.5"/>
  <cols>
    <col min="1" max="1" width="9.75390625" style="3" hidden="1" customWidth="1"/>
    <col min="2" max="2" width="0.2421875" style="3" customWidth="1"/>
    <col min="3" max="3" width="26.625" style="3" customWidth="1"/>
    <col min="4" max="4" width="0.2421875" style="3" customWidth="1"/>
    <col min="5" max="5" width="10.875" style="114" customWidth="1"/>
    <col min="6" max="6" width="7.875" style="3" customWidth="1"/>
    <col min="7" max="7" width="10.625" style="114" customWidth="1"/>
    <col min="8" max="8" width="8.75390625" style="3" customWidth="1"/>
    <col min="9" max="9" width="7.875" style="3" customWidth="1"/>
    <col min="10" max="10" width="8.625" style="3" customWidth="1"/>
    <col min="11" max="11" width="9.375" style="3" customWidth="1"/>
    <col min="12" max="12" width="9.125" style="3" customWidth="1"/>
    <col min="13" max="13" width="9.625" style="3" customWidth="1"/>
    <col min="14" max="14" width="7.875" style="3" customWidth="1"/>
    <col min="15" max="15" width="10.625" style="114" customWidth="1"/>
    <col min="16" max="16" width="9.375" style="3" customWidth="1"/>
    <col min="17" max="18" width="7.875" style="3" customWidth="1"/>
    <col min="19" max="19" width="9.00390625" style="3" customWidth="1"/>
    <col min="20" max="16384" width="9.00390625" style="3" customWidth="1"/>
  </cols>
  <sheetData>
    <row r="1" ht="12.75" hidden="1"/>
    <row r="2" spans="2:19" ht="22.5" customHeight="1">
      <c r="B2" s="67" t="s">
        <v>18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3:19" ht="18" customHeight="1" thickBot="1">
      <c r="M3" s="73" t="s">
        <v>115</v>
      </c>
      <c r="N3" s="74"/>
      <c r="O3" s="74"/>
      <c r="P3" s="74"/>
      <c r="Q3" s="74"/>
      <c r="R3" s="74"/>
      <c r="S3" s="74"/>
    </row>
    <row r="4" spans="2:19" ht="19.5" customHeight="1">
      <c r="B4" s="4"/>
      <c r="C4" s="48" t="s">
        <v>14</v>
      </c>
      <c r="D4" s="17"/>
      <c r="E4" s="115" t="s">
        <v>17</v>
      </c>
      <c r="F4" s="63" t="s">
        <v>16</v>
      </c>
      <c r="G4" s="69" t="s">
        <v>15</v>
      </c>
      <c r="H4" s="70"/>
      <c r="I4" s="70"/>
      <c r="J4" s="70"/>
      <c r="K4" s="70"/>
      <c r="L4" s="70"/>
      <c r="M4" s="70"/>
      <c r="N4" s="71"/>
      <c r="O4" s="70" t="s">
        <v>12</v>
      </c>
      <c r="P4" s="70"/>
      <c r="Q4" s="70"/>
      <c r="R4" s="70"/>
      <c r="S4" s="72"/>
    </row>
    <row r="5" spans="2:19" ht="7.5" customHeight="1">
      <c r="B5" s="5"/>
      <c r="C5" s="49"/>
      <c r="D5" s="18"/>
      <c r="E5" s="116"/>
      <c r="F5" s="64"/>
      <c r="G5" s="124"/>
      <c r="H5" s="20"/>
      <c r="I5" s="19"/>
      <c r="J5" s="20"/>
      <c r="K5" s="19"/>
      <c r="L5" s="20"/>
      <c r="M5" s="19"/>
      <c r="N5" s="6"/>
      <c r="O5" s="132"/>
      <c r="P5" s="19"/>
      <c r="Q5" s="20"/>
      <c r="R5" s="19"/>
      <c r="S5" s="21"/>
    </row>
    <row r="6" spans="2:19" ht="78.75" customHeight="1">
      <c r="B6" s="5"/>
      <c r="C6" s="50" t="s">
        <v>13</v>
      </c>
      <c r="D6" s="22"/>
      <c r="E6" s="116"/>
      <c r="F6" s="64"/>
      <c r="G6" s="125" t="s">
        <v>0</v>
      </c>
      <c r="H6" s="24" t="s">
        <v>1</v>
      </c>
      <c r="I6" s="23" t="s">
        <v>2</v>
      </c>
      <c r="J6" s="24" t="s">
        <v>3</v>
      </c>
      <c r="K6" s="23" t="s">
        <v>4</v>
      </c>
      <c r="L6" s="24" t="s">
        <v>5</v>
      </c>
      <c r="M6" s="23" t="s">
        <v>6</v>
      </c>
      <c r="N6" s="25" t="s">
        <v>7</v>
      </c>
      <c r="O6" s="133" t="s">
        <v>0</v>
      </c>
      <c r="P6" s="23" t="s">
        <v>8</v>
      </c>
      <c r="Q6" s="24" t="s">
        <v>9</v>
      </c>
      <c r="R6" s="23" t="s">
        <v>10</v>
      </c>
      <c r="S6" s="26" t="s">
        <v>11</v>
      </c>
    </row>
    <row r="7" spans="2:19" ht="7.5" customHeight="1">
      <c r="B7" s="7"/>
      <c r="C7" s="51"/>
      <c r="D7" s="27"/>
      <c r="E7" s="117"/>
      <c r="F7" s="65"/>
      <c r="G7" s="126"/>
      <c r="H7" s="29"/>
      <c r="I7" s="28"/>
      <c r="J7" s="29"/>
      <c r="K7" s="28"/>
      <c r="L7" s="29"/>
      <c r="M7" s="28"/>
      <c r="N7" s="30"/>
      <c r="O7" s="134"/>
      <c r="P7" s="28"/>
      <c r="Q7" s="29"/>
      <c r="R7" s="28"/>
      <c r="S7" s="31"/>
    </row>
    <row r="8" spans="2:19" ht="15" customHeight="1">
      <c r="B8" s="5"/>
      <c r="C8" s="60" t="s">
        <v>21</v>
      </c>
      <c r="D8" s="8"/>
      <c r="E8" s="118">
        <f>SUM(F8:G9,O8)</f>
        <v>1214</v>
      </c>
      <c r="F8" s="58">
        <v>11</v>
      </c>
      <c r="G8" s="127">
        <f>SUM(H8:N9)</f>
        <v>788</v>
      </c>
      <c r="H8" s="56">
        <v>155</v>
      </c>
      <c r="I8" s="56">
        <v>121</v>
      </c>
      <c r="J8" s="56">
        <v>51</v>
      </c>
      <c r="K8" s="56">
        <v>321</v>
      </c>
      <c r="L8" s="56">
        <v>1</v>
      </c>
      <c r="M8" s="56">
        <v>125</v>
      </c>
      <c r="N8" s="56">
        <v>14</v>
      </c>
      <c r="O8" s="127">
        <f>SUM(P8:S9)</f>
        <v>415</v>
      </c>
      <c r="P8" s="54">
        <v>234</v>
      </c>
      <c r="Q8" s="54">
        <f>VLOOKUP(C8,'【参考】'!$B$5:$T$27,16,0)</f>
        <v>1</v>
      </c>
      <c r="R8" s="54">
        <f>VLOOKUP(C8,'【参考】'!$B$5:$T$27,17,0)</f>
        <v>1</v>
      </c>
      <c r="S8" s="52">
        <v>179</v>
      </c>
    </row>
    <row r="9" spans="2:19" ht="15" customHeight="1">
      <c r="B9" s="7"/>
      <c r="C9" s="61"/>
      <c r="D9" s="9"/>
      <c r="E9" s="119"/>
      <c r="F9" s="59"/>
      <c r="G9" s="128"/>
      <c r="H9" s="57"/>
      <c r="I9" s="57"/>
      <c r="J9" s="57"/>
      <c r="K9" s="57"/>
      <c r="L9" s="57"/>
      <c r="M9" s="57"/>
      <c r="N9" s="57"/>
      <c r="O9" s="128"/>
      <c r="P9" s="55"/>
      <c r="Q9" s="55"/>
      <c r="R9" s="55"/>
      <c r="S9" s="53"/>
    </row>
    <row r="10" spans="2:19" ht="15" customHeight="1">
      <c r="B10" s="5"/>
      <c r="C10" s="60" t="s">
        <v>22</v>
      </c>
      <c r="D10" s="8"/>
      <c r="E10" s="120">
        <f>SUM(F10:G11,O10)</f>
        <v>322</v>
      </c>
      <c r="F10" s="58">
        <f>VLOOKUP(C10,'【参考】'!$B$5:$T$27,5,0)</f>
        <v>0</v>
      </c>
      <c r="G10" s="129">
        <v>230</v>
      </c>
      <c r="H10" s="56">
        <f>VLOOKUP(C10,'【参考】'!$B$5:$T$27,7,0)</f>
        <v>24</v>
      </c>
      <c r="I10" s="56">
        <v>62</v>
      </c>
      <c r="J10" s="56">
        <v>20</v>
      </c>
      <c r="K10" s="56">
        <v>52</v>
      </c>
      <c r="L10" s="56">
        <v>8</v>
      </c>
      <c r="M10" s="56">
        <v>55</v>
      </c>
      <c r="N10" s="56">
        <v>9</v>
      </c>
      <c r="O10" s="129">
        <f>SUM(P10:S11)</f>
        <v>92</v>
      </c>
      <c r="P10" s="54">
        <v>59</v>
      </c>
      <c r="Q10" s="54">
        <v>2</v>
      </c>
      <c r="R10" s="54">
        <f>VLOOKUP(C10,'【参考】'!$B$5:$T$27,17,0)</f>
        <v>0</v>
      </c>
      <c r="S10" s="52">
        <v>31</v>
      </c>
    </row>
    <row r="11" spans="2:19" ht="15" customHeight="1">
      <c r="B11" s="7"/>
      <c r="C11" s="61"/>
      <c r="D11" s="9"/>
      <c r="E11" s="120"/>
      <c r="F11" s="59"/>
      <c r="G11" s="129"/>
      <c r="H11" s="57"/>
      <c r="I11" s="57"/>
      <c r="J11" s="57"/>
      <c r="K11" s="57"/>
      <c r="L11" s="57"/>
      <c r="M11" s="57"/>
      <c r="N11" s="57"/>
      <c r="O11" s="129"/>
      <c r="P11" s="55"/>
      <c r="Q11" s="55"/>
      <c r="R11" s="55"/>
      <c r="S11" s="53"/>
    </row>
    <row r="12" spans="2:19" ht="15" customHeight="1">
      <c r="B12" s="5"/>
      <c r="C12" s="60" t="s">
        <v>23</v>
      </c>
      <c r="D12" s="8"/>
      <c r="E12" s="120">
        <f>SUM(F12:G13,O12)</f>
        <v>350</v>
      </c>
      <c r="F12" s="58">
        <f>VLOOKUP(C12,'【参考】'!$B$5:$T$27,5,0)</f>
        <v>2</v>
      </c>
      <c r="G12" s="129">
        <f>SUM(H12:N13)</f>
        <v>242</v>
      </c>
      <c r="H12" s="56">
        <v>57</v>
      </c>
      <c r="I12" s="56">
        <v>46</v>
      </c>
      <c r="J12" s="56">
        <v>19</v>
      </c>
      <c r="K12" s="56">
        <v>67</v>
      </c>
      <c r="L12" s="56">
        <f>VLOOKUP(C12,'【参考】'!$B$5:$T$27,11,0)</f>
        <v>0</v>
      </c>
      <c r="M12" s="56">
        <v>47</v>
      </c>
      <c r="N12" s="56">
        <f>VLOOKUP(C12,'【参考】'!$B$5:$T$27,13,0)</f>
        <v>6</v>
      </c>
      <c r="O12" s="129">
        <f>SUM(P12:S13)</f>
        <v>106</v>
      </c>
      <c r="P12" s="54">
        <v>49</v>
      </c>
      <c r="Q12" s="54">
        <f>VLOOKUP(C12,'【参考】'!$B$5:$T$27,16,0)</f>
        <v>0</v>
      </c>
      <c r="R12" s="54">
        <f>VLOOKUP(C12,'【参考】'!$B$5:$T$27,17,0)</f>
        <v>0</v>
      </c>
      <c r="S12" s="52">
        <v>57</v>
      </c>
    </row>
    <row r="13" spans="2:19" ht="15" customHeight="1">
      <c r="B13" s="7"/>
      <c r="C13" s="61"/>
      <c r="D13" s="9"/>
      <c r="E13" s="120"/>
      <c r="F13" s="59"/>
      <c r="G13" s="129"/>
      <c r="H13" s="57"/>
      <c r="I13" s="57"/>
      <c r="J13" s="57"/>
      <c r="K13" s="57"/>
      <c r="L13" s="57"/>
      <c r="M13" s="57"/>
      <c r="N13" s="57"/>
      <c r="O13" s="129"/>
      <c r="P13" s="55"/>
      <c r="Q13" s="55"/>
      <c r="R13" s="55"/>
      <c r="S13" s="53"/>
    </row>
    <row r="14" spans="2:19" ht="15" customHeight="1">
      <c r="B14" s="5"/>
      <c r="C14" s="60" t="s">
        <v>24</v>
      </c>
      <c r="D14" s="8"/>
      <c r="E14" s="120">
        <f>SUM(F14:G15,O14)</f>
        <v>196</v>
      </c>
      <c r="F14" s="58">
        <v>1</v>
      </c>
      <c r="G14" s="129">
        <f>SUM(H14:N15)</f>
        <v>135</v>
      </c>
      <c r="H14" s="56">
        <v>12</v>
      </c>
      <c r="I14" s="56">
        <v>43</v>
      </c>
      <c r="J14" s="56">
        <v>16</v>
      </c>
      <c r="K14" s="56">
        <v>33</v>
      </c>
      <c r="L14" s="56">
        <f>VLOOKUP(C14,'【参考】'!$B$5:$T$27,11,0)</f>
        <v>2</v>
      </c>
      <c r="M14" s="56">
        <v>29</v>
      </c>
      <c r="N14" s="56">
        <f>VLOOKUP(C14,'【参考】'!$B$5:$T$27,13,0)</f>
        <v>0</v>
      </c>
      <c r="O14" s="129">
        <f>SUM(P14:S15)</f>
        <v>60</v>
      </c>
      <c r="P14" s="54">
        <v>31</v>
      </c>
      <c r="Q14" s="54">
        <f>VLOOKUP(C14,'【参考】'!$B$5:$T$27,16,0)</f>
        <v>0</v>
      </c>
      <c r="R14" s="54">
        <f>VLOOKUP(C14,'【参考】'!$B$5:$T$27,17,0)</f>
        <v>0</v>
      </c>
      <c r="S14" s="52">
        <v>29</v>
      </c>
    </row>
    <row r="15" spans="2:19" ht="15" customHeight="1">
      <c r="B15" s="7"/>
      <c r="C15" s="61"/>
      <c r="D15" s="9"/>
      <c r="E15" s="120"/>
      <c r="F15" s="59"/>
      <c r="G15" s="129"/>
      <c r="H15" s="57"/>
      <c r="I15" s="57"/>
      <c r="J15" s="57"/>
      <c r="K15" s="57"/>
      <c r="L15" s="57"/>
      <c r="M15" s="57"/>
      <c r="N15" s="57"/>
      <c r="O15" s="129"/>
      <c r="P15" s="55"/>
      <c r="Q15" s="55"/>
      <c r="R15" s="55"/>
      <c r="S15" s="53"/>
    </row>
    <row r="16" spans="2:19" ht="15" customHeight="1">
      <c r="B16" s="5"/>
      <c r="C16" s="60" t="s">
        <v>40</v>
      </c>
      <c r="D16" s="8"/>
      <c r="E16" s="120">
        <f>SUM(F16:G17,O16)</f>
        <v>159</v>
      </c>
      <c r="F16" s="58">
        <f>VLOOKUP(C16,'【参考】'!$B$5:$T$27,5,0)</f>
        <v>3</v>
      </c>
      <c r="G16" s="129">
        <f>SUM(H16:N17)</f>
        <v>101</v>
      </c>
      <c r="H16" s="56">
        <v>26</v>
      </c>
      <c r="I16" s="56">
        <v>11</v>
      </c>
      <c r="J16" s="56">
        <v>4</v>
      </c>
      <c r="K16" s="56">
        <v>38</v>
      </c>
      <c r="L16" s="56">
        <f>VLOOKUP(C16,'【参考】'!$B$5:$T$27,11,0)</f>
        <v>0</v>
      </c>
      <c r="M16" s="56">
        <v>18</v>
      </c>
      <c r="N16" s="56">
        <f>VLOOKUP(C16,'【参考】'!$B$5:$T$27,13,0)</f>
        <v>4</v>
      </c>
      <c r="O16" s="129">
        <f>SUM(P16:S17)</f>
        <v>55</v>
      </c>
      <c r="P16" s="54">
        <v>32</v>
      </c>
      <c r="Q16" s="54">
        <f>VLOOKUP(C16,'【参考】'!$B$5:$T$27,16,0)</f>
        <v>1</v>
      </c>
      <c r="R16" s="54">
        <f>VLOOKUP(C16,'【参考】'!$B$5:$T$27,17,0)</f>
        <v>0</v>
      </c>
      <c r="S16" s="52">
        <v>22</v>
      </c>
    </row>
    <row r="17" spans="2:19" ht="15" customHeight="1">
      <c r="B17" s="5"/>
      <c r="C17" s="61"/>
      <c r="D17" s="8"/>
      <c r="E17" s="120"/>
      <c r="F17" s="59"/>
      <c r="G17" s="129"/>
      <c r="H17" s="57"/>
      <c r="I17" s="57"/>
      <c r="J17" s="57"/>
      <c r="K17" s="57"/>
      <c r="L17" s="57"/>
      <c r="M17" s="57"/>
      <c r="N17" s="57"/>
      <c r="O17" s="129"/>
      <c r="P17" s="55"/>
      <c r="Q17" s="55"/>
      <c r="R17" s="55"/>
      <c r="S17" s="53"/>
    </row>
    <row r="18" spans="2:19" ht="15" customHeight="1">
      <c r="B18" s="5"/>
      <c r="C18" s="60" t="s">
        <v>25</v>
      </c>
      <c r="D18" s="8"/>
      <c r="E18" s="120">
        <f>SUM(F18:G19,O18)</f>
        <v>369</v>
      </c>
      <c r="F18" s="58">
        <f>VLOOKUP(C18,'【参考】'!$B$5:$T$27,5,0)</f>
        <v>1</v>
      </c>
      <c r="G18" s="129">
        <f>SUM(H18:N19)</f>
        <v>258</v>
      </c>
      <c r="H18" s="56">
        <v>43</v>
      </c>
      <c r="I18" s="56">
        <v>86</v>
      </c>
      <c r="J18" s="56">
        <f>VLOOKUP(C18,'【参考】'!$B$5:$T$27,9,0)</f>
        <v>11</v>
      </c>
      <c r="K18" s="56">
        <v>65</v>
      </c>
      <c r="L18" s="56">
        <v>4</v>
      </c>
      <c r="M18" s="56">
        <v>49</v>
      </c>
      <c r="N18" s="56">
        <f>VLOOKUP(C18,'【参考】'!$B$5:$T$27,13,0)</f>
        <v>0</v>
      </c>
      <c r="O18" s="129">
        <f>SUM(P18:S19)</f>
        <v>110</v>
      </c>
      <c r="P18" s="54">
        <v>49</v>
      </c>
      <c r="Q18" s="54">
        <f>VLOOKUP(C18,'【参考】'!$B$5:$T$27,16,0)</f>
        <v>3</v>
      </c>
      <c r="R18" s="54">
        <f>VLOOKUP(C18,'【参考】'!$B$5:$T$27,17,0)</f>
        <v>0</v>
      </c>
      <c r="S18" s="52">
        <v>58</v>
      </c>
    </row>
    <row r="19" spans="2:19" ht="15" customHeight="1">
      <c r="B19" s="7"/>
      <c r="C19" s="61"/>
      <c r="D19" s="9"/>
      <c r="E19" s="120"/>
      <c r="F19" s="59"/>
      <c r="G19" s="129"/>
      <c r="H19" s="57"/>
      <c r="I19" s="57"/>
      <c r="J19" s="57"/>
      <c r="K19" s="57"/>
      <c r="L19" s="57"/>
      <c r="M19" s="57"/>
      <c r="N19" s="57"/>
      <c r="O19" s="129"/>
      <c r="P19" s="55"/>
      <c r="Q19" s="55"/>
      <c r="R19" s="55"/>
      <c r="S19" s="53"/>
    </row>
    <row r="20" spans="2:19" ht="15" customHeight="1">
      <c r="B20" s="5"/>
      <c r="C20" s="60" t="s">
        <v>26</v>
      </c>
      <c r="D20" s="8"/>
      <c r="E20" s="120">
        <f>SUM(F20:G21,O20)</f>
        <v>286</v>
      </c>
      <c r="F20" s="58">
        <v>2</v>
      </c>
      <c r="G20" s="129">
        <f>SUM(H20:N21)</f>
        <v>198</v>
      </c>
      <c r="H20" s="56">
        <v>24</v>
      </c>
      <c r="I20" s="56">
        <v>66</v>
      </c>
      <c r="J20" s="56">
        <v>38</v>
      </c>
      <c r="K20" s="56">
        <v>38</v>
      </c>
      <c r="L20" s="56">
        <f>VLOOKUP(C20,'【参考】'!$B$5:$T$27,11,0)</f>
        <v>1</v>
      </c>
      <c r="M20" s="56">
        <v>29</v>
      </c>
      <c r="N20" s="56">
        <f>VLOOKUP(C20,'【参考】'!$B$5:$T$27,13,0)</f>
        <v>2</v>
      </c>
      <c r="O20" s="129">
        <f>SUM(P20:S21)</f>
        <v>86</v>
      </c>
      <c r="P20" s="54">
        <v>35</v>
      </c>
      <c r="Q20" s="54">
        <f>VLOOKUP(C20,'【参考】'!$B$5:$T$27,16,0)</f>
        <v>0</v>
      </c>
      <c r="R20" s="54">
        <f>VLOOKUP(C20,'【参考】'!$B$5:$T$27,17,0)</f>
        <v>1</v>
      </c>
      <c r="S20" s="52">
        <v>50</v>
      </c>
    </row>
    <row r="21" spans="2:19" ht="15" customHeight="1">
      <c r="B21" s="7"/>
      <c r="C21" s="61"/>
      <c r="D21" s="9"/>
      <c r="E21" s="120"/>
      <c r="F21" s="59"/>
      <c r="G21" s="129"/>
      <c r="H21" s="57"/>
      <c r="I21" s="57"/>
      <c r="J21" s="57"/>
      <c r="K21" s="57"/>
      <c r="L21" s="57"/>
      <c r="M21" s="57"/>
      <c r="N21" s="57"/>
      <c r="O21" s="129"/>
      <c r="P21" s="55"/>
      <c r="Q21" s="55"/>
      <c r="R21" s="55"/>
      <c r="S21" s="53"/>
    </row>
    <row r="22" spans="2:19" ht="15" customHeight="1">
      <c r="B22" s="5"/>
      <c r="C22" s="60" t="s">
        <v>27</v>
      </c>
      <c r="D22" s="8"/>
      <c r="E22" s="120">
        <f>SUM(F22:G23,O22)</f>
        <v>423</v>
      </c>
      <c r="F22" s="58">
        <v>1</v>
      </c>
      <c r="G22" s="129">
        <f>SUM(H22:N23)</f>
        <v>287</v>
      </c>
      <c r="H22" s="56">
        <v>109</v>
      </c>
      <c r="I22" s="56">
        <v>40</v>
      </c>
      <c r="J22" s="56">
        <v>3</v>
      </c>
      <c r="K22" s="56">
        <v>73</v>
      </c>
      <c r="L22" s="56">
        <f>VLOOKUP(C22,'【参考】'!$B$5:$T$27,11,0)</f>
        <v>0</v>
      </c>
      <c r="M22" s="56">
        <v>55</v>
      </c>
      <c r="N22" s="56">
        <f>VLOOKUP(C22,'【参考】'!$B$5:$T$27,13,0)</f>
        <v>7</v>
      </c>
      <c r="O22" s="129">
        <f>SUM(P22:S23)</f>
        <v>135</v>
      </c>
      <c r="P22" s="54">
        <v>68</v>
      </c>
      <c r="Q22" s="54">
        <f>VLOOKUP(C22,'【参考】'!$B$5:$T$27,16,0)</f>
        <v>1</v>
      </c>
      <c r="R22" s="54">
        <f>VLOOKUP(C22,'【参考】'!$B$5:$T$27,17,0)</f>
        <v>0</v>
      </c>
      <c r="S22" s="52">
        <v>66</v>
      </c>
    </row>
    <row r="23" spans="2:19" ht="15" customHeight="1">
      <c r="B23" s="7"/>
      <c r="C23" s="61"/>
      <c r="D23" s="9"/>
      <c r="E23" s="120"/>
      <c r="F23" s="59"/>
      <c r="G23" s="129"/>
      <c r="H23" s="57"/>
      <c r="I23" s="57"/>
      <c r="J23" s="57"/>
      <c r="K23" s="57"/>
      <c r="L23" s="57"/>
      <c r="M23" s="57"/>
      <c r="N23" s="57"/>
      <c r="O23" s="129"/>
      <c r="P23" s="55"/>
      <c r="Q23" s="55"/>
      <c r="R23" s="55"/>
      <c r="S23" s="53"/>
    </row>
    <row r="24" spans="2:19" ht="15" customHeight="1">
      <c r="B24" s="5"/>
      <c r="C24" s="60" t="s">
        <v>28</v>
      </c>
      <c r="D24" s="8"/>
      <c r="E24" s="120">
        <f>SUM(F24:G25,O24)</f>
        <v>242</v>
      </c>
      <c r="F24" s="58">
        <f>VLOOKUP(C24,'【参考】'!$B$5:$T$27,5,0)</f>
        <v>1</v>
      </c>
      <c r="G24" s="129">
        <f>SUM(H24:N25)</f>
        <v>166</v>
      </c>
      <c r="H24" s="56">
        <v>23</v>
      </c>
      <c r="I24" s="56">
        <v>28</v>
      </c>
      <c r="J24" s="56">
        <f>VLOOKUP(C24,'【参考】'!$B$5:$T$27,9,0)</f>
        <v>2</v>
      </c>
      <c r="K24" s="56">
        <v>75</v>
      </c>
      <c r="L24" s="56">
        <f>VLOOKUP(C24,'【参考】'!$B$5:$T$27,11,0)</f>
        <v>3</v>
      </c>
      <c r="M24" s="56">
        <v>33</v>
      </c>
      <c r="N24" s="56">
        <f>VLOOKUP(C24,'【参考】'!$B$5:$T$27,13,0)</f>
        <v>2</v>
      </c>
      <c r="O24" s="129">
        <f>SUM(P24:S25)</f>
        <v>75</v>
      </c>
      <c r="P24" s="54">
        <v>32</v>
      </c>
      <c r="Q24" s="54">
        <f>VLOOKUP(C24,'【参考】'!$B$5:$T$27,16,0)</f>
        <v>0</v>
      </c>
      <c r="R24" s="54">
        <f>VLOOKUP(C24,'【参考】'!$B$5:$T$27,17,0)</f>
        <v>0</v>
      </c>
      <c r="S24" s="52">
        <v>43</v>
      </c>
    </row>
    <row r="25" spans="2:19" ht="15" customHeight="1">
      <c r="B25" s="7"/>
      <c r="C25" s="61"/>
      <c r="D25" s="9"/>
      <c r="E25" s="120"/>
      <c r="F25" s="59"/>
      <c r="G25" s="129"/>
      <c r="H25" s="57"/>
      <c r="I25" s="57"/>
      <c r="J25" s="57"/>
      <c r="K25" s="57"/>
      <c r="L25" s="57"/>
      <c r="M25" s="57"/>
      <c r="N25" s="57"/>
      <c r="O25" s="129"/>
      <c r="P25" s="55"/>
      <c r="Q25" s="55"/>
      <c r="R25" s="55"/>
      <c r="S25" s="53"/>
    </row>
    <row r="26" spans="2:19" ht="15" customHeight="1">
      <c r="B26" s="5"/>
      <c r="C26" s="60" t="s">
        <v>29</v>
      </c>
      <c r="D26" s="8"/>
      <c r="E26" s="120">
        <f aca="true" t="shared" si="0" ref="E26:E44">SUM(F26:G27,O26)</f>
        <v>344</v>
      </c>
      <c r="F26" s="58">
        <f>VLOOKUP(C26,'【参考】'!$B$5:$T$27,5,0)</f>
        <v>1</v>
      </c>
      <c r="G26" s="129">
        <f>SUM(H26:N27)</f>
        <v>233</v>
      </c>
      <c r="H26" s="56">
        <v>26</v>
      </c>
      <c r="I26" s="56">
        <v>29</v>
      </c>
      <c r="J26" s="56">
        <f>VLOOKUP(C26,'【参考】'!$B$5:$T$27,9,0)</f>
        <v>13</v>
      </c>
      <c r="K26" s="56">
        <v>108</v>
      </c>
      <c r="L26" s="56">
        <f>VLOOKUP(C26,'【参考】'!$B$5:$T$27,11,0)</f>
        <v>3</v>
      </c>
      <c r="M26" s="56">
        <v>53</v>
      </c>
      <c r="N26" s="56">
        <v>1</v>
      </c>
      <c r="O26" s="129">
        <f>SUM(P26:S27)</f>
        <v>110</v>
      </c>
      <c r="P26" s="54">
        <v>59</v>
      </c>
      <c r="Q26" s="54">
        <f>VLOOKUP(C26,'【参考】'!$B$5:$T$27,16,0)</f>
        <v>0</v>
      </c>
      <c r="R26" s="54">
        <f>VLOOKUP(C26,'【参考】'!$B$5:$T$27,17,0)</f>
        <v>1</v>
      </c>
      <c r="S26" s="52">
        <v>50</v>
      </c>
    </row>
    <row r="27" spans="2:19" ht="15" customHeight="1">
      <c r="B27" s="7"/>
      <c r="C27" s="61"/>
      <c r="D27" s="9"/>
      <c r="E27" s="120"/>
      <c r="F27" s="59"/>
      <c r="G27" s="129"/>
      <c r="H27" s="57"/>
      <c r="I27" s="57"/>
      <c r="J27" s="57"/>
      <c r="K27" s="57"/>
      <c r="L27" s="57"/>
      <c r="M27" s="57"/>
      <c r="N27" s="57"/>
      <c r="O27" s="129"/>
      <c r="P27" s="55"/>
      <c r="Q27" s="55"/>
      <c r="R27" s="55"/>
      <c r="S27" s="53"/>
    </row>
    <row r="28" spans="2:19" ht="15" customHeight="1">
      <c r="B28" s="5"/>
      <c r="C28" s="60" t="s">
        <v>30</v>
      </c>
      <c r="D28" s="8"/>
      <c r="E28" s="120">
        <f t="shared" si="0"/>
        <v>233</v>
      </c>
      <c r="F28" s="58">
        <f>VLOOKUP(C28,'【参考】'!$B$5:$T$27,5,0)</f>
        <v>0</v>
      </c>
      <c r="G28" s="129">
        <f>SUM(H28:N29)</f>
        <v>164</v>
      </c>
      <c r="H28" s="56">
        <v>19</v>
      </c>
      <c r="I28" s="56">
        <v>22</v>
      </c>
      <c r="J28" s="56">
        <v>17</v>
      </c>
      <c r="K28" s="56">
        <v>71</v>
      </c>
      <c r="L28" s="56">
        <f>VLOOKUP(C28,'【参考】'!$B$5:$T$27,11,0)</f>
        <v>5</v>
      </c>
      <c r="M28" s="56">
        <v>26</v>
      </c>
      <c r="N28" s="56">
        <v>4</v>
      </c>
      <c r="O28" s="129">
        <f>SUM(P28:S29)</f>
        <v>69</v>
      </c>
      <c r="P28" s="54">
        <f>VLOOKUP(C28,'【参考】'!$B$5:$T$27,15,0)</f>
        <v>33</v>
      </c>
      <c r="Q28" s="54">
        <f>VLOOKUP(C28,'【参考】'!$B$5:$T$27,16,0)</f>
        <v>0</v>
      </c>
      <c r="R28" s="54">
        <f>VLOOKUP(C28,'【参考】'!$B$5:$T$27,17,0)</f>
        <v>0</v>
      </c>
      <c r="S28" s="52">
        <v>36</v>
      </c>
    </row>
    <row r="29" spans="2:19" ht="15" customHeight="1">
      <c r="B29" s="7"/>
      <c r="C29" s="61"/>
      <c r="D29" s="9"/>
      <c r="E29" s="120"/>
      <c r="F29" s="59"/>
      <c r="G29" s="129"/>
      <c r="H29" s="57"/>
      <c r="I29" s="57"/>
      <c r="J29" s="57"/>
      <c r="K29" s="57"/>
      <c r="L29" s="57"/>
      <c r="M29" s="57"/>
      <c r="N29" s="57"/>
      <c r="O29" s="129"/>
      <c r="P29" s="55"/>
      <c r="Q29" s="55"/>
      <c r="R29" s="55"/>
      <c r="S29" s="53"/>
    </row>
    <row r="30" spans="2:19" ht="15" customHeight="1">
      <c r="B30" s="5"/>
      <c r="C30" s="60" t="s">
        <v>31</v>
      </c>
      <c r="D30" s="8"/>
      <c r="E30" s="120">
        <f t="shared" si="0"/>
        <v>733</v>
      </c>
      <c r="F30" s="58">
        <f>VLOOKUP(C30,'【参考】'!$B$5:$T$27,5,0)</f>
        <v>0</v>
      </c>
      <c r="G30" s="129">
        <f>SUM(H30:N31)</f>
        <v>518</v>
      </c>
      <c r="H30" s="56">
        <v>46</v>
      </c>
      <c r="I30" s="56">
        <v>21</v>
      </c>
      <c r="J30" s="56">
        <f>VLOOKUP(C30,'【参考】'!$B$5:$T$27,9,0)</f>
        <v>19</v>
      </c>
      <c r="K30" s="56">
        <v>304</v>
      </c>
      <c r="L30" s="56">
        <f>VLOOKUP(C30,'【参考】'!$B$5:$T$27,11,0)</f>
        <v>3</v>
      </c>
      <c r="M30" s="56">
        <v>120</v>
      </c>
      <c r="N30" s="56">
        <v>5</v>
      </c>
      <c r="O30" s="129">
        <f>SUM(P30:S31)</f>
        <v>215</v>
      </c>
      <c r="P30" s="54">
        <v>120</v>
      </c>
      <c r="Q30" s="54">
        <f>VLOOKUP(C30,'【参考】'!$B$5:$T$27,16,0)</f>
        <v>0</v>
      </c>
      <c r="R30" s="54">
        <f>VLOOKUP(C30,'【参考】'!$B$5:$T$27,17,0)</f>
        <v>0</v>
      </c>
      <c r="S30" s="52">
        <v>95</v>
      </c>
    </row>
    <row r="31" spans="2:19" ht="15" customHeight="1">
      <c r="B31" s="7"/>
      <c r="C31" s="61"/>
      <c r="D31" s="9"/>
      <c r="E31" s="120"/>
      <c r="F31" s="59"/>
      <c r="G31" s="129"/>
      <c r="H31" s="57"/>
      <c r="I31" s="57"/>
      <c r="J31" s="57"/>
      <c r="K31" s="57"/>
      <c r="L31" s="57"/>
      <c r="M31" s="57"/>
      <c r="N31" s="57"/>
      <c r="O31" s="129"/>
      <c r="P31" s="55"/>
      <c r="Q31" s="55"/>
      <c r="R31" s="55"/>
      <c r="S31" s="53"/>
    </row>
    <row r="32" spans="2:19" ht="15" customHeight="1">
      <c r="B32" s="5"/>
      <c r="C32" s="60" t="s">
        <v>32</v>
      </c>
      <c r="D32" s="8"/>
      <c r="E32" s="120">
        <f t="shared" si="0"/>
        <v>201</v>
      </c>
      <c r="F32" s="58">
        <f>VLOOKUP(C32,'【参考】'!$B$5:$T$27,5,0)</f>
        <v>0</v>
      </c>
      <c r="G32" s="129">
        <f>SUM(H32:N33)</f>
        <v>139</v>
      </c>
      <c r="H32" s="56">
        <v>26</v>
      </c>
      <c r="I32" s="56">
        <v>37</v>
      </c>
      <c r="J32" s="56">
        <v>7</v>
      </c>
      <c r="K32" s="56">
        <v>29</v>
      </c>
      <c r="L32" s="56">
        <f>VLOOKUP(C32,'【参考】'!$B$5:$T$27,11,0)</f>
        <v>0</v>
      </c>
      <c r="M32" s="56">
        <v>36</v>
      </c>
      <c r="N32" s="56">
        <f>VLOOKUP(C32,'【参考】'!$B$5:$T$27,13,0)</f>
        <v>4</v>
      </c>
      <c r="O32" s="129">
        <f>SUM(P32:S33)</f>
        <v>62</v>
      </c>
      <c r="P32" s="54">
        <v>33</v>
      </c>
      <c r="Q32" s="54">
        <f>VLOOKUP(C32,'【参考】'!$B$5:$T$27,16,0)</f>
        <v>0</v>
      </c>
      <c r="R32" s="54">
        <f>VLOOKUP(C32,'【参考】'!$B$5:$T$27,17,0)</f>
        <v>0</v>
      </c>
      <c r="S32" s="52">
        <v>29</v>
      </c>
    </row>
    <row r="33" spans="2:19" ht="15" customHeight="1">
      <c r="B33" s="7"/>
      <c r="C33" s="61"/>
      <c r="D33" s="9"/>
      <c r="E33" s="120"/>
      <c r="F33" s="59"/>
      <c r="G33" s="129"/>
      <c r="H33" s="57"/>
      <c r="I33" s="57"/>
      <c r="J33" s="57"/>
      <c r="K33" s="57"/>
      <c r="L33" s="57"/>
      <c r="M33" s="57"/>
      <c r="N33" s="57"/>
      <c r="O33" s="129"/>
      <c r="P33" s="55"/>
      <c r="Q33" s="55"/>
      <c r="R33" s="55"/>
      <c r="S33" s="53"/>
    </row>
    <row r="34" spans="2:19" ht="15" customHeight="1">
      <c r="B34" s="5"/>
      <c r="C34" s="60" t="s">
        <v>33</v>
      </c>
      <c r="D34" s="8"/>
      <c r="E34" s="120">
        <f t="shared" si="0"/>
        <v>235</v>
      </c>
      <c r="F34" s="58">
        <f>VLOOKUP(C34,'【参考】'!$B$5:$T$27,5,0)</f>
        <v>2</v>
      </c>
      <c r="G34" s="129">
        <f>SUM(H34:N35)</f>
        <v>160</v>
      </c>
      <c r="H34" s="56">
        <v>30</v>
      </c>
      <c r="I34" s="56">
        <v>59</v>
      </c>
      <c r="J34" s="56">
        <v>1</v>
      </c>
      <c r="K34" s="56">
        <v>40</v>
      </c>
      <c r="L34" s="56">
        <f>VLOOKUP(C34,'【参考】'!$B$5:$T$27,11,0)</f>
        <v>0</v>
      </c>
      <c r="M34" s="56">
        <v>23</v>
      </c>
      <c r="N34" s="56">
        <f>VLOOKUP(C34,'【参考】'!$B$5:$T$27,13,0)</f>
        <v>7</v>
      </c>
      <c r="O34" s="129">
        <f>SUM(P34:S35)</f>
        <v>73</v>
      </c>
      <c r="P34" s="54">
        <v>33</v>
      </c>
      <c r="Q34" s="54">
        <f>VLOOKUP(C34,'【参考】'!$B$5:$T$27,16,0)</f>
        <v>0</v>
      </c>
      <c r="R34" s="54">
        <f>VLOOKUP(C34,'【参考】'!$B$5:$T$27,17,0)</f>
        <v>0</v>
      </c>
      <c r="S34" s="52">
        <v>40</v>
      </c>
    </row>
    <row r="35" spans="2:19" ht="15" customHeight="1">
      <c r="B35" s="7"/>
      <c r="C35" s="61"/>
      <c r="D35" s="9"/>
      <c r="E35" s="120"/>
      <c r="F35" s="59"/>
      <c r="G35" s="129"/>
      <c r="H35" s="57"/>
      <c r="I35" s="57"/>
      <c r="J35" s="57"/>
      <c r="K35" s="57"/>
      <c r="L35" s="57"/>
      <c r="M35" s="57"/>
      <c r="N35" s="57"/>
      <c r="O35" s="129"/>
      <c r="P35" s="55"/>
      <c r="Q35" s="55"/>
      <c r="R35" s="55"/>
      <c r="S35" s="53"/>
    </row>
    <row r="36" spans="2:19" ht="15" customHeight="1">
      <c r="B36" s="5"/>
      <c r="C36" s="60" t="s">
        <v>34</v>
      </c>
      <c r="D36" s="8"/>
      <c r="E36" s="120">
        <f t="shared" si="0"/>
        <v>132</v>
      </c>
      <c r="F36" s="58">
        <f>VLOOKUP(C36,'【参考】'!$B$5:$T$27,5,0)</f>
        <v>0</v>
      </c>
      <c r="G36" s="129">
        <f>SUM(H36:N37)</f>
        <v>82</v>
      </c>
      <c r="H36" s="56">
        <v>19</v>
      </c>
      <c r="I36" s="56">
        <v>12</v>
      </c>
      <c r="J36" s="56">
        <v>3</v>
      </c>
      <c r="K36" s="56">
        <v>37</v>
      </c>
      <c r="L36" s="56">
        <f>VLOOKUP(C36,'【参考】'!$B$5:$T$27,11,0)</f>
        <v>0</v>
      </c>
      <c r="M36" s="56">
        <f>VLOOKUP(C36,'【参考】'!$B$5:$T$27,12,0)</f>
        <v>11</v>
      </c>
      <c r="N36" s="56">
        <f>VLOOKUP(C36,'【参考】'!$B$5:$T$27,13,0)</f>
        <v>0</v>
      </c>
      <c r="O36" s="129">
        <f>SUM(P36:S37)</f>
        <v>50</v>
      </c>
      <c r="P36" s="54">
        <f>VLOOKUP(C36,'【参考】'!$B$5:$T$27,15,0)</f>
        <v>34</v>
      </c>
      <c r="Q36" s="54">
        <f>VLOOKUP(C36,'【参考】'!$B$5:$T$27,16,0)</f>
        <v>1</v>
      </c>
      <c r="R36" s="54">
        <f>VLOOKUP(C36,'【参考】'!$B$5:$T$27,17,0)</f>
        <v>0</v>
      </c>
      <c r="S36" s="52">
        <v>15</v>
      </c>
    </row>
    <row r="37" spans="2:19" ht="15" customHeight="1">
      <c r="B37" s="7"/>
      <c r="C37" s="61"/>
      <c r="D37" s="9"/>
      <c r="E37" s="120"/>
      <c r="F37" s="59"/>
      <c r="G37" s="129"/>
      <c r="H37" s="57"/>
      <c r="I37" s="57"/>
      <c r="J37" s="57"/>
      <c r="K37" s="57"/>
      <c r="L37" s="57"/>
      <c r="M37" s="57"/>
      <c r="N37" s="57"/>
      <c r="O37" s="129"/>
      <c r="P37" s="55"/>
      <c r="Q37" s="55"/>
      <c r="R37" s="55"/>
      <c r="S37" s="53"/>
    </row>
    <row r="38" spans="2:19" ht="15" customHeight="1">
      <c r="B38" s="5"/>
      <c r="C38" s="60" t="s">
        <v>35</v>
      </c>
      <c r="D38" s="8"/>
      <c r="E38" s="120">
        <f t="shared" si="0"/>
        <v>135</v>
      </c>
      <c r="F38" s="58">
        <f>VLOOKUP(C38,'【参考】'!$B$5:$T$27,5,0)</f>
        <v>0</v>
      </c>
      <c r="G38" s="129">
        <f>SUM(H38:N39)</f>
        <v>89</v>
      </c>
      <c r="H38" s="56">
        <v>28</v>
      </c>
      <c r="I38" s="56">
        <v>20</v>
      </c>
      <c r="J38" s="56">
        <v>0</v>
      </c>
      <c r="K38" s="56">
        <v>34</v>
      </c>
      <c r="L38" s="56">
        <f>VLOOKUP(C38,'【参考】'!$B$5:$T$27,11,0)</f>
        <v>0</v>
      </c>
      <c r="M38" s="56">
        <v>3</v>
      </c>
      <c r="N38" s="56">
        <f>VLOOKUP(C38,'【参考】'!$B$5:$T$27,13,0)</f>
        <v>4</v>
      </c>
      <c r="O38" s="129">
        <f>SUM(P38:S39)</f>
        <v>46</v>
      </c>
      <c r="P38" s="54">
        <f>VLOOKUP(C38,'【参考】'!$B$5:$T$27,15,0)</f>
        <v>20</v>
      </c>
      <c r="Q38" s="54">
        <f>VLOOKUP(C38,'【参考】'!$B$5:$T$27,16,0)</f>
        <v>0</v>
      </c>
      <c r="R38" s="54">
        <f>VLOOKUP(C38,'【参考】'!$B$5:$T$27,17,0)</f>
        <v>0</v>
      </c>
      <c r="S38" s="52">
        <v>26</v>
      </c>
    </row>
    <row r="39" spans="2:19" ht="15" customHeight="1">
      <c r="B39" s="7"/>
      <c r="C39" s="61"/>
      <c r="D39" s="9"/>
      <c r="E39" s="120"/>
      <c r="F39" s="59"/>
      <c r="G39" s="129"/>
      <c r="H39" s="57"/>
      <c r="I39" s="57"/>
      <c r="J39" s="57"/>
      <c r="K39" s="57"/>
      <c r="L39" s="57"/>
      <c r="M39" s="57"/>
      <c r="N39" s="57"/>
      <c r="O39" s="129"/>
      <c r="P39" s="55"/>
      <c r="Q39" s="55"/>
      <c r="R39" s="55"/>
      <c r="S39" s="53"/>
    </row>
    <row r="40" spans="2:19" ht="15" customHeight="1">
      <c r="B40" s="5"/>
      <c r="C40" s="60" t="s">
        <v>36</v>
      </c>
      <c r="D40" s="8"/>
      <c r="E40" s="120">
        <f t="shared" si="0"/>
        <v>243</v>
      </c>
      <c r="F40" s="58">
        <f>VLOOKUP(C40,'【参考】'!$B$5:$T$27,5,0)</f>
        <v>0</v>
      </c>
      <c r="G40" s="129">
        <f>SUM(H40:N41)</f>
        <v>174</v>
      </c>
      <c r="H40" s="56">
        <f>VLOOKUP(C40,'【参考】'!$B$5:$T$27,7,0)</f>
        <v>15</v>
      </c>
      <c r="I40" s="56">
        <v>37</v>
      </c>
      <c r="J40" s="56">
        <v>14</v>
      </c>
      <c r="K40" s="56">
        <v>65</v>
      </c>
      <c r="L40" s="56">
        <f>VLOOKUP(C40,'【参考】'!$B$5:$T$27,11,0)</f>
        <v>2</v>
      </c>
      <c r="M40" s="56">
        <v>34</v>
      </c>
      <c r="N40" s="56">
        <v>7</v>
      </c>
      <c r="O40" s="129">
        <f>SUM(P40:S41)</f>
        <v>69</v>
      </c>
      <c r="P40" s="54">
        <v>46</v>
      </c>
      <c r="Q40" s="54">
        <f>VLOOKUP(C40,'【参考】'!$B$5:$T$27,16,0)</f>
        <v>1</v>
      </c>
      <c r="R40" s="54">
        <f>VLOOKUP(C40,'【参考】'!$B$5:$T$27,17,0)</f>
        <v>0</v>
      </c>
      <c r="S40" s="52">
        <v>22</v>
      </c>
    </row>
    <row r="41" spans="2:19" ht="15" customHeight="1">
      <c r="B41" s="7"/>
      <c r="C41" s="61"/>
      <c r="D41" s="9"/>
      <c r="E41" s="120"/>
      <c r="F41" s="59"/>
      <c r="G41" s="129"/>
      <c r="H41" s="57"/>
      <c r="I41" s="57"/>
      <c r="J41" s="57"/>
      <c r="K41" s="57"/>
      <c r="L41" s="57"/>
      <c r="M41" s="57"/>
      <c r="N41" s="57"/>
      <c r="O41" s="129"/>
      <c r="P41" s="55"/>
      <c r="Q41" s="55"/>
      <c r="R41" s="55"/>
      <c r="S41" s="53"/>
    </row>
    <row r="42" spans="2:19" ht="15" customHeight="1">
      <c r="B42" s="5"/>
      <c r="C42" s="60" t="s">
        <v>37</v>
      </c>
      <c r="D42" s="8"/>
      <c r="E42" s="120">
        <f t="shared" si="0"/>
        <v>1134</v>
      </c>
      <c r="F42" s="58">
        <v>27</v>
      </c>
      <c r="G42" s="129">
        <f>SUM(H42:N43)</f>
        <v>809</v>
      </c>
      <c r="H42" s="56">
        <v>183</v>
      </c>
      <c r="I42" s="56">
        <v>254</v>
      </c>
      <c r="J42" s="56">
        <v>26</v>
      </c>
      <c r="K42" s="56">
        <v>128</v>
      </c>
      <c r="L42" s="56">
        <f>VLOOKUP(C42,'【参考】'!$B$5:$T$27,11,0)</f>
        <v>0</v>
      </c>
      <c r="M42" s="56">
        <v>197</v>
      </c>
      <c r="N42" s="56">
        <v>21</v>
      </c>
      <c r="O42" s="129">
        <f>SUM(P42:S43)</f>
        <v>298</v>
      </c>
      <c r="P42" s="54">
        <v>140</v>
      </c>
      <c r="Q42" s="54">
        <f>VLOOKUP(C42,'【参考】'!$B$5:$T$27,16,0)</f>
        <v>3</v>
      </c>
      <c r="R42" s="54">
        <f>VLOOKUP(C42,'【参考】'!$B$5:$T$27,17,0)</f>
        <v>0</v>
      </c>
      <c r="S42" s="52">
        <v>155</v>
      </c>
    </row>
    <row r="43" spans="2:19" ht="15" customHeight="1">
      <c r="B43" s="7"/>
      <c r="C43" s="61"/>
      <c r="D43" s="9"/>
      <c r="E43" s="120"/>
      <c r="F43" s="59"/>
      <c r="G43" s="129"/>
      <c r="H43" s="57"/>
      <c r="I43" s="57"/>
      <c r="J43" s="57"/>
      <c r="K43" s="57"/>
      <c r="L43" s="57"/>
      <c r="M43" s="57"/>
      <c r="N43" s="57"/>
      <c r="O43" s="129"/>
      <c r="P43" s="55"/>
      <c r="Q43" s="55"/>
      <c r="R43" s="55"/>
      <c r="S43" s="53"/>
    </row>
    <row r="44" spans="2:19" ht="15" customHeight="1">
      <c r="B44" s="5"/>
      <c r="C44" s="62" t="s">
        <v>38</v>
      </c>
      <c r="D44" s="8"/>
      <c r="E44" s="120">
        <f t="shared" si="0"/>
        <v>568</v>
      </c>
      <c r="F44" s="58">
        <f>VLOOKUP(C44,'【参考】'!$B$5:$T$27,5,0)</f>
        <v>6</v>
      </c>
      <c r="G44" s="129">
        <f>SUM(H44:N45)</f>
        <v>385</v>
      </c>
      <c r="H44" s="56">
        <v>88</v>
      </c>
      <c r="I44" s="56">
        <v>44</v>
      </c>
      <c r="J44" s="56">
        <v>17</v>
      </c>
      <c r="K44" s="56">
        <v>130</v>
      </c>
      <c r="L44" s="56">
        <v>2</v>
      </c>
      <c r="M44" s="56">
        <v>82</v>
      </c>
      <c r="N44" s="56">
        <v>22</v>
      </c>
      <c r="O44" s="129">
        <f>SUM(P44:S45)</f>
        <v>177</v>
      </c>
      <c r="P44" s="54">
        <v>80</v>
      </c>
      <c r="Q44" s="54">
        <f>VLOOKUP(C44,'【参考】'!$B$5:$T$27,16,0)</f>
        <v>1</v>
      </c>
      <c r="R44" s="54">
        <f>VLOOKUP(C44,'【参考】'!$B$5:$T$27,17,0)</f>
        <v>0</v>
      </c>
      <c r="S44" s="52">
        <v>96</v>
      </c>
    </row>
    <row r="45" spans="2:19" ht="15" customHeight="1">
      <c r="B45" s="7"/>
      <c r="C45" s="61"/>
      <c r="D45" s="9"/>
      <c r="E45" s="120"/>
      <c r="F45" s="59"/>
      <c r="G45" s="129"/>
      <c r="H45" s="57"/>
      <c r="I45" s="57"/>
      <c r="J45" s="57"/>
      <c r="K45" s="57"/>
      <c r="L45" s="57"/>
      <c r="M45" s="57"/>
      <c r="N45" s="57"/>
      <c r="O45" s="129"/>
      <c r="P45" s="55"/>
      <c r="Q45" s="55"/>
      <c r="R45" s="55"/>
      <c r="S45" s="53"/>
    </row>
    <row r="46" spans="2:19" ht="15" customHeight="1">
      <c r="B46" s="5"/>
      <c r="C46" s="66" t="s">
        <v>39</v>
      </c>
      <c r="D46" s="10"/>
      <c r="E46" s="120">
        <f>SUM(F46:G47,O46)</f>
        <v>815</v>
      </c>
      <c r="F46" s="58">
        <v>8</v>
      </c>
      <c r="G46" s="129">
        <f>SUM(H46:N47)</f>
        <v>538</v>
      </c>
      <c r="H46" s="56">
        <v>156</v>
      </c>
      <c r="I46" s="56">
        <v>108</v>
      </c>
      <c r="J46" s="56">
        <v>30</v>
      </c>
      <c r="K46" s="56">
        <v>145</v>
      </c>
      <c r="L46" s="56">
        <f>VLOOKUP(C46,'【参考】'!$B$5:$T$27,11,0)</f>
        <v>4</v>
      </c>
      <c r="M46" s="56">
        <v>77</v>
      </c>
      <c r="N46" s="56">
        <v>18</v>
      </c>
      <c r="O46" s="129">
        <f>SUM(P46:S47)</f>
        <v>269</v>
      </c>
      <c r="P46" s="54">
        <v>141</v>
      </c>
      <c r="Q46" s="54">
        <f>VLOOKUP(C46,'【参考】'!$B$5:$T$27,16,0)</f>
        <v>2</v>
      </c>
      <c r="R46" s="54">
        <f>VLOOKUP(C46,'【参考】'!$B$5:$T$27,17,0)</f>
        <v>1</v>
      </c>
      <c r="S46" s="52">
        <v>125</v>
      </c>
    </row>
    <row r="47" spans="2:19" ht="15" customHeight="1">
      <c r="B47" s="5"/>
      <c r="C47" s="66"/>
      <c r="D47" s="10"/>
      <c r="E47" s="120"/>
      <c r="F47" s="59"/>
      <c r="G47" s="129"/>
      <c r="H47" s="57"/>
      <c r="I47" s="57"/>
      <c r="J47" s="57"/>
      <c r="K47" s="57"/>
      <c r="L47" s="57"/>
      <c r="M47" s="57"/>
      <c r="N47" s="57"/>
      <c r="O47" s="129"/>
      <c r="P47" s="55"/>
      <c r="Q47" s="55"/>
      <c r="R47" s="55"/>
      <c r="S47" s="53"/>
    </row>
    <row r="48" spans="2:19" ht="15" customHeight="1">
      <c r="B48" s="5"/>
      <c r="C48" s="60" t="s">
        <v>19</v>
      </c>
      <c r="D48" s="6"/>
      <c r="E48" s="121">
        <f>SUM(E8:E47)</f>
        <v>8334</v>
      </c>
      <c r="F48" s="87">
        <f>SUM(F8:F47)</f>
        <v>66</v>
      </c>
      <c r="G48" s="129">
        <f>SUM(H48:N49)</f>
        <v>5696</v>
      </c>
      <c r="H48" s="86">
        <f aca="true" t="shared" si="1" ref="H48:N48">SUM(H8:H47)</f>
        <v>1109</v>
      </c>
      <c r="I48" s="86">
        <f t="shared" si="1"/>
        <v>1146</v>
      </c>
      <c r="J48" s="86">
        <f t="shared" si="1"/>
        <v>311</v>
      </c>
      <c r="K48" s="86">
        <f t="shared" si="1"/>
        <v>1853</v>
      </c>
      <c r="L48" s="86">
        <f t="shared" si="1"/>
        <v>38</v>
      </c>
      <c r="M48" s="86">
        <f t="shared" si="1"/>
        <v>1102</v>
      </c>
      <c r="N48" s="86">
        <f t="shared" si="1"/>
        <v>137</v>
      </c>
      <c r="O48" s="129">
        <f>SUM(P48:S49)</f>
        <v>2572</v>
      </c>
      <c r="P48" s="86">
        <f>SUM(P8:P47)</f>
        <v>1328</v>
      </c>
      <c r="Q48" s="86">
        <f>SUM(Q8:Q47)</f>
        <v>16</v>
      </c>
      <c r="R48" s="86">
        <f>SUM(R8:R47)</f>
        <v>4</v>
      </c>
      <c r="S48" s="88">
        <f>SUM(S8:S47)</f>
        <v>1224</v>
      </c>
    </row>
    <row r="49" spans="2:19" ht="15" customHeight="1">
      <c r="B49" s="5"/>
      <c r="C49" s="62"/>
      <c r="D49" s="9"/>
      <c r="E49" s="121"/>
      <c r="F49" s="87"/>
      <c r="G49" s="129"/>
      <c r="H49" s="86"/>
      <c r="I49" s="86"/>
      <c r="J49" s="86"/>
      <c r="K49" s="86"/>
      <c r="L49" s="86"/>
      <c r="M49" s="86"/>
      <c r="N49" s="86"/>
      <c r="O49" s="129"/>
      <c r="P49" s="86"/>
      <c r="Q49" s="86"/>
      <c r="R49" s="86"/>
      <c r="S49" s="88"/>
    </row>
    <row r="50" spans="2:19" ht="15" customHeight="1">
      <c r="B50" s="11"/>
      <c r="C50" s="91">
        <v>44286</v>
      </c>
      <c r="D50" s="6"/>
      <c r="E50" s="118">
        <v>8376</v>
      </c>
      <c r="F50" s="58">
        <v>64</v>
      </c>
      <c r="G50" s="127">
        <v>5833</v>
      </c>
      <c r="H50" s="56">
        <v>1100</v>
      </c>
      <c r="I50" s="56">
        <v>1134</v>
      </c>
      <c r="J50" s="56">
        <v>321</v>
      </c>
      <c r="K50" s="56">
        <v>1899</v>
      </c>
      <c r="L50" s="56">
        <v>40</v>
      </c>
      <c r="M50" s="56">
        <v>1099</v>
      </c>
      <c r="N50" s="56">
        <v>135</v>
      </c>
      <c r="O50" s="127">
        <v>2584</v>
      </c>
      <c r="P50" s="56">
        <v>1335</v>
      </c>
      <c r="Q50" s="56">
        <v>16</v>
      </c>
      <c r="R50" s="56">
        <v>4</v>
      </c>
      <c r="S50" s="89">
        <v>1229</v>
      </c>
    </row>
    <row r="51" spans="2:19" ht="15" customHeight="1">
      <c r="B51" s="7"/>
      <c r="C51" s="61"/>
      <c r="D51" s="9"/>
      <c r="E51" s="119"/>
      <c r="F51" s="59"/>
      <c r="G51" s="128"/>
      <c r="H51" s="57"/>
      <c r="I51" s="57"/>
      <c r="J51" s="57"/>
      <c r="K51" s="57"/>
      <c r="L51" s="57"/>
      <c r="M51" s="57"/>
      <c r="N51" s="57"/>
      <c r="O51" s="128"/>
      <c r="P51" s="57"/>
      <c r="Q51" s="57"/>
      <c r="R51" s="57"/>
      <c r="S51" s="90"/>
    </row>
    <row r="52" spans="2:19" ht="12.75" customHeight="1">
      <c r="B52" s="11"/>
      <c r="C52" s="60" t="s">
        <v>20</v>
      </c>
      <c r="D52" s="6"/>
      <c r="E52" s="112">
        <f>E48-E50</f>
        <v>-42</v>
      </c>
      <c r="F52" s="84">
        <f aca="true" t="shared" si="2" ref="F52:S52">F48-F50</f>
        <v>2</v>
      </c>
      <c r="G52" s="130">
        <f t="shared" si="2"/>
        <v>-137</v>
      </c>
      <c r="H52" s="75">
        <f t="shared" si="2"/>
        <v>9</v>
      </c>
      <c r="I52" s="75">
        <f t="shared" si="2"/>
        <v>12</v>
      </c>
      <c r="J52" s="75">
        <f t="shared" si="2"/>
        <v>-10</v>
      </c>
      <c r="K52" s="75">
        <f t="shared" si="2"/>
        <v>-46</v>
      </c>
      <c r="L52" s="75">
        <f t="shared" si="2"/>
        <v>-2</v>
      </c>
      <c r="M52" s="75">
        <f t="shared" si="2"/>
        <v>3</v>
      </c>
      <c r="N52" s="75">
        <f t="shared" si="2"/>
        <v>2</v>
      </c>
      <c r="O52" s="135">
        <f t="shared" si="2"/>
        <v>-12</v>
      </c>
      <c r="P52" s="75">
        <f t="shared" si="2"/>
        <v>-7</v>
      </c>
      <c r="Q52" s="77">
        <f t="shared" si="2"/>
        <v>0</v>
      </c>
      <c r="R52" s="79">
        <f t="shared" si="2"/>
        <v>0</v>
      </c>
      <c r="S52" s="81">
        <f t="shared" si="2"/>
        <v>-5</v>
      </c>
    </row>
    <row r="53" spans="2:19" ht="15" customHeight="1" thickBot="1">
      <c r="B53" s="12"/>
      <c r="C53" s="83"/>
      <c r="D53" s="13"/>
      <c r="E53" s="113"/>
      <c r="F53" s="85"/>
      <c r="G53" s="131"/>
      <c r="H53" s="76"/>
      <c r="I53" s="76"/>
      <c r="J53" s="76"/>
      <c r="K53" s="76"/>
      <c r="L53" s="76"/>
      <c r="M53" s="76"/>
      <c r="N53" s="76"/>
      <c r="O53" s="136"/>
      <c r="P53" s="76"/>
      <c r="Q53" s="78"/>
      <c r="R53" s="80"/>
      <c r="S53" s="82"/>
    </row>
    <row r="54" spans="3:19" ht="14.25" customHeight="1">
      <c r="C54" s="14"/>
      <c r="D54" s="14"/>
      <c r="E54" s="122"/>
      <c r="F54" s="14"/>
      <c r="G54" s="122"/>
      <c r="H54" s="14"/>
      <c r="I54" s="14"/>
      <c r="J54" s="14"/>
      <c r="K54" s="14"/>
      <c r="L54" s="14"/>
      <c r="M54" s="14"/>
      <c r="N54" s="14"/>
      <c r="O54" s="122"/>
      <c r="P54" s="15"/>
      <c r="Q54" s="14"/>
      <c r="R54" s="14"/>
      <c r="S54" s="14"/>
    </row>
    <row r="55" spans="3:19" ht="22.5" customHeight="1">
      <c r="C55" s="3" t="s">
        <v>41</v>
      </c>
      <c r="E55" s="123">
        <f>E48/$E$48</f>
        <v>1</v>
      </c>
      <c r="F55" s="16">
        <f aca="true" t="shared" si="3" ref="F55:S55">F48/$E$48</f>
        <v>0.007919366450683946</v>
      </c>
      <c r="G55" s="123">
        <f t="shared" si="3"/>
        <v>0.683465322774178</v>
      </c>
      <c r="H55" s="16">
        <f t="shared" si="3"/>
        <v>0.13306935445164386</v>
      </c>
      <c r="I55" s="16">
        <f t="shared" si="3"/>
        <v>0.1375089992800576</v>
      </c>
      <c r="J55" s="16">
        <f t="shared" si="3"/>
        <v>0.037317014638828895</v>
      </c>
      <c r="K55" s="16">
        <f>K48/$E$48</f>
        <v>0.22234221262299017</v>
      </c>
      <c r="L55" s="16">
        <f t="shared" si="3"/>
        <v>0.004559635229181665</v>
      </c>
      <c r="M55" s="16">
        <f t="shared" si="3"/>
        <v>0.1322294216462683</v>
      </c>
      <c r="N55" s="16">
        <f t="shared" si="3"/>
        <v>0.016438684905207585</v>
      </c>
      <c r="O55" s="123">
        <f t="shared" si="3"/>
        <v>0.308615310775138</v>
      </c>
      <c r="P55" s="16">
        <f>P48/$E$48</f>
        <v>0.1593472522198224</v>
      </c>
      <c r="Q55" s="16">
        <f t="shared" si="3"/>
        <v>0.001919846412287017</v>
      </c>
      <c r="R55" s="16">
        <f t="shared" si="3"/>
        <v>0.00047996160307175426</v>
      </c>
      <c r="S55" s="16">
        <f t="shared" si="3"/>
        <v>0.1468682505399568</v>
      </c>
    </row>
    <row r="56" ht="12.75" customHeight="1"/>
    <row r="57" ht="12.75" customHeight="1"/>
    <row r="58" ht="12.75" customHeight="1"/>
    <row r="59" ht="12.75" customHeight="1">
      <c r="I59" s="16">
        <f>I55+K55+P55+S55</f>
        <v>0.666066714662827</v>
      </c>
    </row>
    <row r="60" ht="12.75" customHeight="1"/>
    <row r="61" ht="12.75" customHeight="1"/>
    <row r="62" ht="12.75" customHeight="1"/>
    <row r="63" ht="12.75" customHeight="1"/>
    <row r="64" ht="12.75" customHeight="1"/>
    <row r="65" ht="7.5" customHeight="1"/>
  </sheetData>
  <sheetProtection/>
  <mergeCells count="374">
    <mergeCell ref="R16:R17"/>
    <mergeCell ref="S16:S17"/>
    <mergeCell ref="E16:E17"/>
    <mergeCell ref="F16:F17"/>
    <mergeCell ref="G16:G17"/>
    <mergeCell ref="H16:H17"/>
    <mergeCell ref="I16:I17"/>
    <mergeCell ref="N50:N51"/>
    <mergeCell ref="O50:O51"/>
    <mergeCell ref="P50:P51"/>
    <mergeCell ref="Q50:Q51"/>
    <mergeCell ref="C16:C17"/>
    <mergeCell ref="J16:J17"/>
    <mergeCell ref="K16:K17"/>
    <mergeCell ref="L16:L17"/>
    <mergeCell ref="M16:M17"/>
    <mergeCell ref="N16:N17"/>
    <mergeCell ref="R50:R51"/>
    <mergeCell ref="S50:S51"/>
    <mergeCell ref="C50:C51"/>
    <mergeCell ref="E50:E51"/>
    <mergeCell ref="F50:F51"/>
    <mergeCell ref="G50:G51"/>
    <mergeCell ref="H50:H51"/>
    <mergeCell ref="I50:I51"/>
    <mergeCell ref="J50:J51"/>
    <mergeCell ref="K50:K51"/>
    <mergeCell ref="Q48:Q49"/>
    <mergeCell ref="R48:R49"/>
    <mergeCell ref="S48:S49"/>
    <mergeCell ref="L48:L49"/>
    <mergeCell ref="M48:M49"/>
    <mergeCell ref="N48:N49"/>
    <mergeCell ref="O48:O49"/>
    <mergeCell ref="P48:P49"/>
    <mergeCell ref="C48:C49"/>
    <mergeCell ref="E48:E49"/>
    <mergeCell ref="F48:F49"/>
    <mergeCell ref="G48:G49"/>
    <mergeCell ref="H48:H49"/>
    <mergeCell ref="I48:I49"/>
    <mergeCell ref="J48:J49"/>
    <mergeCell ref="K48:K49"/>
    <mergeCell ref="L52:L53"/>
    <mergeCell ref="M52:M53"/>
    <mergeCell ref="N52:N53"/>
    <mergeCell ref="O52:O53"/>
    <mergeCell ref="J52:J53"/>
    <mergeCell ref="K52:K53"/>
    <mergeCell ref="L50:L51"/>
    <mergeCell ref="M50:M51"/>
    <mergeCell ref="P52:P53"/>
    <mergeCell ref="Q52:Q53"/>
    <mergeCell ref="R52:R53"/>
    <mergeCell ref="S52:S53"/>
    <mergeCell ref="C52:C53"/>
    <mergeCell ref="E52:E53"/>
    <mergeCell ref="F52:F53"/>
    <mergeCell ref="G52:G53"/>
    <mergeCell ref="H52:H53"/>
    <mergeCell ref="I52:I53"/>
    <mergeCell ref="Q46:Q47"/>
    <mergeCell ref="R46:R47"/>
    <mergeCell ref="S46:S47"/>
    <mergeCell ref="B2:S2"/>
    <mergeCell ref="G4:N4"/>
    <mergeCell ref="O4:S4"/>
    <mergeCell ref="M3:S3"/>
    <mergeCell ref="P46:P47"/>
    <mergeCell ref="O16:O17"/>
    <mergeCell ref="P16:P17"/>
    <mergeCell ref="H46:H47"/>
    <mergeCell ref="I46:I47"/>
    <mergeCell ref="J46:J47"/>
    <mergeCell ref="K46:K47"/>
    <mergeCell ref="L46:L47"/>
    <mergeCell ref="M46:M47"/>
    <mergeCell ref="N46:N47"/>
    <mergeCell ref="O46:O47"/>
    <mergeCell ref="E4:E7"/>
    <mergeCell ref="F4:F7"/>
    <mergeCell ref="E8:E9"/>
    <mergeCell ref="C46:C47"/>
    <mergeCell ref="E46:E47"/>
    <mergeCell ref="F46:F47"/>
    <mergeCell ref="G46:G47"/>
    <mergeCell ref="F8:F9"/>
    <mergeCell ref="E10:E11"/>
    <mergeCell ref="F10:F11"/>
    <mergeCell ref="C12:C13"/>
    <mergeCell ref="E12:E13"/>
    <mergeCell ref="F12:F13"/>
    <mergeCell ref="G8:G9"/>
    <mergeCell ref="C8:C9"/>
    <mergeCell ref="H8:H9"/>
    <mergeCell ref="C44:C45"/>
    <mergeCell ref="E44:E45"/>
    <mergeCell ref="F44:F45"/>
    <mergeCell ref="G44:G45"/>
    <mergeCell ref="C28:C29"/>
    <mergeCell ref="C10:C11"/>
    <mergeCell ref="G12:G13"/>
    <mergeCell ref="H12:H13"/>
    <mergeCell ref="F26:F27"/>
    <mergeCell ref="I8:I9"/>
    <mergeCell ref="J8:J9"/>
    <mergeCell ref="H44:H45"/>
    <mergeCell ref="I44:I45"/>
    <mergeCell ref="J44:J45"/>
    <mergeCell ref="J12:J13"/>
    <mergeCell ref="I18:I19"/>
    <mergeCell ref="I28:I29"/>
    <mergeCell ref="J14:J15"/>
    <mergeCell ref="J18:J19"/>
    <mergeCell ref="M8:M9"/>
    <mergeCell ref="K44:K45"/>
    <mergeCell ref="L44:L45"/>
    <mergeCell ref="M44:M45"/>
    <mergeCell ref="K10:K11"/>
    <mergeCell ref="K26:K27"/>
    <mergeCell ref="K28:K29"/>
    <mergeCell ref="M10:M11"/>
    <mergeCell ref="K8:K9"/>
    <mergeCell ref="L8:L9"/>
    <mergeCell ref="O8:O9"/>
    <mergeCell ref="N44:N45"/>
    <mergeCell ref="O44:O45"/>
    <mergeCell ref="O12:O13"/>
    <mergeCell ref="N14:N15"/>
    <mergeCell ref="N18:N19"/>
    <mergeCell ref="N20:N21"/>
    <mergeCell ref="N28:N29"/>
    <mergeCell ref="N8:N9"/>
    <mergeCell ref="N10:N11"/>
    <mergeCell ref="Q8:Q9"/>
    <mergeCell ref="P44:P45"/>
    <mergeCell ref="Q44:Q45"/>
    <mergeCell ref="P10:P11"/>
    <mergeCell ref="Q10:Q11"/>
    <mergeCell ref="P12:P13"/>
    <mergeCell ref="Q12:Q13"/>
    <mergeCell ref="P8:P9"/>
    <mergeCell ref="P28:P29"/>
    <mergeCell ref="Q24:Q25"/>
    <mergeCell ref="S8:S9"/>
    <mergeCell ref="R44:R45"/>
    <mergeCell ref="S44:S45"/>
    <mergeCell ref="R10:R11"/>
    <mergeCell ref="S10:S11"/>
    <mergeCell ref="R12:R13"/>
    <mergeCell ref="S12:S13"/>
    <mergeCell ref="R8:R9"/>
    <mergeCell ref="R28:R29"/>
    <mergeCell ref="S28:S29"/>
    <mergeCell ref="O10:O11"/>
    <mergeCell ref="I12:I13"/>
    <mergeCell ref="M12:M13"/>
    <mergeCell ref="N12:N13"/>
    <mergeCell ref="G10:G11"/>
    <mergeCell ref="H10:H11"/>
    <mergeCell ref="I10:I11"/>
    <mergeCell ref="K12:K13"/>
    <mergeCell ref="L12:L13"/>
    <mergeCell ref="J10:J11"/>
    <mergeCell ref="L10:L11"/>
    <mergeCell ref="G22:G23"/>
    <mergeCell ref="I20:I21"/>
    <mergeCell ref="E24:E25"/>
    <mergeCell ref="F20:F21"/>
    <mergeCell ref="F22:F23"/>
    <mergeCell ref="G18:G19"/>
    <mergeCell ref="G20:G21"/>
    <mergeCell ref="G14:G15"/>
    <mergeCell ref="I14:I15"/>
    <mergeCell ref="F28:F29"/>
    <mergeCell ref="F24:F25"/>
    <mergeCell ref="G24:G25"/>
    <mergeCell ref="G26:G27"/>
    <mergeCell ref="E14:E15"/>
    <mergeCell ref="E18:E19"/>
    <mergeCell ref="E20:E21"/>
    <mergeCell ref="E22:E23"/>
    <mergeCell ref="F18:F19"/>
    <mergeCell ref="F14:F15"/>
    <mergeCell ref="G28:G29"/>
    <mergeCell ref="E26:E27"/>
    <mergeCell ref="E28:E29"/>
    <mergeCell ref="H14:H15"/>
    <mergeCell ref="H18:H19"/>
    <mergeCell ref="H20:H21"/>
    <mergeCell ref="H22:H23"/>
    <mergeCell ref="H24:H25"/>
    <mergeCell ref="H26:H27"/>
    <mergeCell ref="H28:H29"/>
    <mergeCell ref="J22:J23"/>
    <mergeCell ref="I22:I23"/>
    <mergeCell ref="I24:I25"/>
    <mergeCell ref="I26:I27"/>
    <mergeCell ref="J24:J25"/>
    <mergeCell ref="J26:J27"/>
    <mergeCell ref="L22:L23"/>
    <mergeCell ref="L24:L25"/>
    <mergeCell ref="L26:L27"/>
    <mergeCell ref="J28:J29"/>
    <mergeCell ref="K14:K15"/>
    <mergeCell ref="K18:K19"/>
    <mergeCell ref="K20:K21"/>
    <mergeCell ref="K22:K23"/>
    <mergeCell ref="K24:K25"/>
    <mergeCell ref="J20:J21"/>
    <mergeCell ref="L28:L29"/>
    <mergeCell ref="M28:M29"/>
    <mergeCell ref="M14:M15"/>
    <mergeCell ref="M18:M19"/>
    <mergeCell ref="M20:M21"/>
    <mergeCell ref="M22:M23"/>
    <mergeCell ref="M24:M25"/>
    <mergeCell ref="M26:M27"/>
    <mergeCell ref="L14:L15"/>
    <mergeCell ref="L18:L19"/>
    <mergeCell ref="O28:O29"/>
    <mergeCell ref="P14:P15"/>
    <mergeCell ref="P18:P19"/>
    <mergeCell ref="P20:P21"/>
    <mergeCell ref="P22:P23"/>
    <mergeCell ref="O14:O15"/>
    <mergeCell ref="O18:O19"/>
    <mergeCell ref="O20:O21"/>
    <mergeCell ref="O22:O23"/>
    <mergeCell ref="P26:P27"/>
    <mergeCell ref="N24:N25"/>
    <mergeCell ref="N26:N27"/>
    <mergeCell ref="O26:O27"/>
    <mergeCell ref="O24:O25"/>
    <mergeCell ref="Q14:Q15"/>
    <mergeCell ref="Q18:Q19"/>
    <mergeCell ref="Q20:Q21"/>
    <mergeCell ref="Q22:Q23"/>
    <mergeCell ref="P24:P25"/>
    <mergeCell ref="Q16:Q17"/>
    <mergeCell ref="Q26:Q27"/>
    <mergeCell ref="S24:S25"/>
    <mergeCell ref="Q28:Q29"/>
    <mergeCell ref="R14:R15"/>
    <mergeCell ref="R18:R19"/>
    <mergeCell ref="R20:R21"/>
    <mergeCell ref="R22:R23"/>
    <mergeCell ref="R24:R25"/>
    <mergeCell ref="R26:R27"/>
    <mergeCell ref="S26:S27"/>
    <mergeCell ref="C14:C15"/>
    <mergeCell ref="C18:C19"/>
    <mergeCell ref="C20:C21"/>
    <mergeCell ref="C22:C23"/>
    <mergeCell ref="S14:S15"/>
    <mergeCell ref="S18:S19"/>
    <mergeCell ref="S20:S21"/>
    <mergeCell ref="S22:S23"/>
    <mergeCell ref="N22:N23"/>
    <mergeCell ref="L20:L21"/>
    <mergeCell ref="C24:C25"/>
    <mergeCell ref="C26:C27"/>
    <mergeCell ref="C30:C31"/>
    <mergeCell ref="E38:E39"/>
    <mergeCell ref="E40:E41"/>
    <mergeCell ref="C32:C33"/>
    <mergeCell ref="C34:C35"/>
    <mergeCell ref="C36:C37"/>
    <mergeCell ref="C38:C39"/>
    <mergeCell ref="E30:E31"/>
    <mergeCell ref="E32:E33"/>
    <mergeCell ref="E34:E35"/>
    <mergeCell ref="E36:E37"/>
    <mergeCell ref="C40:C41"/>
    <mergeCell ref="C42:C43"/>
    <mergeCell ref="E42:E43"/>
    <mergeCell ref="G42:G43"/>
    <mergeCell ref="F30:F31"/>
    <mergeCell ref="F32:F33"/>
    <mergeCell ref="F42:F43"/>
    <mergeCell ref="G38:G39"/>
    <mergeCell ref="G40:G41"/>
    <mergeCell ref="F34:F35"/>
    <mergeCell ref="F36:F37"/>
    <mergeCell ref="F38:F39"/>
    <mergeCell ref="F40:F41"/>
    <mergeCell ref="H30:H31"/>
    <mergeCell ref="H32:H33"/>
    <mergeCell ref="H34:H35"/>
    <mergeCell ref="H36:H37"/>
    <mergeCell ref="H38:H39"/>
    <mergeCell ref="G30:G31"/>
    <mergeCell ref="G32:G33"/>
    <mergeCell ref="G34:G35"/>
    <mergeCell ref="G36:G37"/>
    <mergeCell ref="J42:J43"/>
    <mergeCell ref="H40:H41"/>
    <mergeCell ref="J34:J35"/>
    <mergeCell ref="J36:J37"/>
    <mergeCell ref="J38:J39"/>
    <mergeCell ref="J40:J41"/>
    <mergeCell ref="H42:H43"/>
    <mergeCell ref="I40:I41"/>
    <mergeCell ref="I42:I43"/>
    <mergeCell ref="K38:K39"/>
    <mergeCell ref="K40:K41"/>
    <mergeCell ref="I30:I31"/>
    <mergeCell ref="I32:I33"/>
    <mergeCell ref="I34:I35"/>
    <mergeCell ref="I36:I37"/>
    <mergeCell ref="I38:I39"/>
    <mergeCell ref="K30:K31"/>
    <mergeCell ref="K32:K33"/>
    <mergeCell ref="K34:K35"/>
    <mergeCell ref="K36:K37"/>
    <mergeCell ref="K42:K43"/>
    <mergeCell ref="J30:J31"/>
    <mergeCell ref="J32:J33"/>
    <mergeCell ref="M40:M41"/>
    <mergeCell ref="M42:M43"/>
    <mergeCell ref="L30:L31"/>
    <mergeCell ref="L32:L33"/>
    <mergeCell ref="L34:L35"/>
    <mergeCell ref="L36:L37"/>
    <mergeCell ref="O32:O33"/>
    <mergeCell ref="O34:O35"/>
    <mergeCell ref="L38:L39"/>
    <mergeCell ref="N42:N43"/>
    <mergeCell ref="L40:L41"/>
    <mergeCell ref="N34:N35"/>
    <mergeCell ref="N36:N37"/>
    <mergeCell ref="N38:N39"/>
    <mergeCell ref="N40:N41"/>
    <mergeCell ref="L42:L43"/>
    <mergeCell ref="P34:P35"/>
    <mergeCell ref="P36:P37"/>
    <mergeCell ref="O38:O39"/>
    <mergeCell ref="O40:O41"/>
    <mergeCell ref="M30:M31"/>
    <mergeCell ref="M32:M33"/>
    <mergeCell ref="M34:M35"/>
    <mergeCell ref="M36:M37"/>
    <mergeCell ref="M38:M39"/>
    <mergeCell ref="O30:O31"/>
    <mergeCell ref="R40:R41"/>
    <mergeCell ref="P42:P43"/>
    <mergeCell ref="O36:O37"/>
    <mergeCell ref="O42:O43"/>
    <mergeCell ref="N30:N31"/>
    <mergeCell ref="N32:N33"/>
    <mergeCell ref="Q40:Q41"/>
    <mergeCell ref="Q42:Q43"/>
    <mergeCell ref="P30:P31"/>
    <mergeCell ref="P32:P33"/>
    <mergeCell ref="S30:S31"/>
    <mergeCell ref="S32:S33"/>
    <mergeCell ref="S34:S35"/>
    <mergeCell ref="S36:S37"/>
    <mergeCell ref="P38:P39"/>
    <mergeCell ref="R42:R43"/>
    <mergeCell ref="P40:P41"/>
    <mergeCell ref="R34:R35"/>
    <mergeCell ref="R36:R37"/>
    <mergeCell ref="R38:R39"/>
    <mergeCell ref="S42:S43"/>
    <mergeCell ref="R30:R31"/>
    <mergeCell ref="R32:R33"/>
    <mergeCell ref="S38:S39"/>
    <mergeCell ref="S40:S41"/>
    <mergeCell ref="Q30:Q31"/>
    <mergeCell ref="Q32:Q33"/>
    <mergeCell ref="Q34:Q35"/>
    <mergeCell ref="Q36:Q37"/>
    <mergeCell ref="Q38:Q39"/>
  </mergeCells>
  <printOptions/>
  <pageMargins left="0.7874015748031497" right="0.5118110236220472" top="0.984251968503937" bottom="0.5118110236220472" header="0.5118110236220472" footer="0.4724409448818898"/>
  <pageSetup fitToHeight="1" fitToWidth="1" horizontalDpi="600" verticalDpi="600" orientation="portrait" paperSize="9" scale="55" r:id="rId2"/>
  <rowBreaks count="1" manualBreakCount="1">
    <brk id="35" min="1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00390625" defaultRowHeight="13.5"/>
  <sheetData>
    <row r="1" ht="12.75">
      <c r="A1" t="s">
        <v>42</v>
      </c>
    </row>
    <row r="2" ht="12.75">
      <c r="A2" t="s">
        <v>107</v>
      </c>
    </row>
    <row r="3" spans="1:3" ht="12.75">
      <c r="A3" t="s">
        <v>111</v>
      </c>
      <c r="C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J31" sqref="J31"/>
    </sheetView>
  </sheetViews>
  <sheetFormatPr defaultColWidth="9.00390625" defaultRowHeight="13.5"/>
  <cols>
    <col min="2" max="2" width="17.00390625" style="0" customWidth="1"/>
  </cols>
  <sheetData>
    <row r="1" spans="1:20" ht="13.5">
      <c r="A1" s="101" t="s">
        <v>43</v>
      </c>
      <c r="B1" s="101" t="s">
        <v>44</v>
      </c>
      <c r="C1" s="101" t="s">
        <v>45</v>
      </c>
      <c r="D1" s="108" t="s">
        <v>46</v>
      </c>
      <c r="E1" s="105" t="s">
        <v>47</v>
      </c>
      <c r="F1" s="105" t="s">
        <v>48</v>
      </c>
      <c r="G1" s="101" t="s">
        <v>49</v>
      </c>
      <c r="H1" s="101"/>
      <c r="I1" s="101"/>
      <c r="J1" s="101"/>
      <c r="K1" s="101"/>
      <c r="L1" s="101"/>
      <c r="M1" s="101"/>
      <c r="N1" s="101"/>
      <c r="O1" s="101" t="s">
        <v>50</v>
      </c>
      <c r="P1" s="101"/>
      <c r="Q1" s="101"/>
      <c r="R1" s="101"/>
      <c r="S1" s="101"/>
      <c r="T1" s="101" t="s">
        <v>51</v>
      </c>
    </row>
    <row r="2" spans="1:20" ht="13.5" customHeight="1">
      <c r="A2" s="101"/>
      <c r="B2" s="101"/>
      <c r="C2" s="101"/>
      <c r="D2" s="108"/>
      <c r="E2" s="110"/>
      <c r="F2" s="110"/>
      <c r="G2" s="103" t="s">
        <v>52</v>
      </c>
      <c r="H2" s="105" t="s">
        <v>113</v>
      </c>
      <c r="I2" s="2" t="s">
        <v>53</v>
      </c>
      <c r="J2" s="106" t="s">
        <v>54</v>
      </c>
      <c r="K2" s="106" t="s">
        <v>55</v>
      </c>
      <c r="L2" s="106" t="s">
        <v>56</v>
      </c>
      <c r="M2" s="107" t="s">
        <v>57</v>
      </c>
      <c r="N2" s="94" t="s">
        <v>114</v>
      </c>
      <c r="O2" s="97" t="s">
        <v>58</v>
      </c>
      <c r="P2" s="97" t="s">
        <v>59</v>
      </c>
      <c r="Q2" s="97" t="s">
        <v>60</v>
      </c>
      <c r="R2" s="97" t="s">
        <v>61</v>
      </c>
      <c r="S2" s="97" t="s">
        <v>62</v>
      </c>
      <c r="T2" s="101"/>
    </row>
    <row r="3" spans="1:20" ht="13.5" customHeight="1">
      <c r="A3" s="101"/>
      <c r="B3" s="101"/>
      <c r="C3" s="101"/>
      <c r="D3" s="108"/>
      <c r="E3" s="110"/>
      <c r="F3" s="110"/>
      <c r="G3" s="103"/>
      <c r="H3" s="103"/>
      <c r="I3" s="92" t="s">
        <v>110</v>
      </c>
      <c r="J3" s="95"/>
      <c r="K3" s="95"/>
      <c r="L3" s="95"/>
      <c r="M3" s="95"/>
      <c r="N3" s="95"/>
      <c r="O3" s="97"/>
      <c r="P3" s="97"/>
      <c r="Q3" s="99"/>
      <c r="R3" s="99"/>
      <c r="S3" s="99"/>
      <c r="T3" s="101"/>
    </row>
    <row r="4" spans="1:20" ht="14.25" thickBot="1">
      <c r="A4" s="102"/>
      <c r="B4" s="102"/>
      <c r="C4" s="102"/>
      <c r="D4" s="109"/>
      <c r="E4" s="111"/>
      <c r="F4" s="111"/>
      <c r="G4" s="104"/>
      <c r="H4" s="104"/>
      <c r="I4" s="93"/>
      <c r="J4" s="96"/>
      <c r="K4" s="96"/>
      <c r="L4" s="96"/>
      <c r="M4" s="96"/>
      <c r="N4" s="96"/>
      <c r="O4" s="98"/>
      <c r="P4" s="98"/>
      <c r="Q4" s="100"/>
      <c r="R4" s="100"/>
      <c r="S4" s="100"/>
      <c r="T4" s="102"/>
    </row>
    <row r="5" spans="1:20" ht="12.75">
      <c r="A5" s="1" t="s">
        <v>63</v>
      </c>
      <c r="B5" s="1" t="s">
        <v>64</v>
      </c>
      <c r="C5" s="1">
        <v>1</v>
      </c>
      <c r="D5" s="1">
        <v>2</v>
      </c>
      <c r="E5">
        <v>1266</v>
      </c>
      <c r="F5">
        <v>12</v>
      </c>
      <c r="G5">
        <v>825</v>
      </c>
      <c r="H5">
        <v>144</v>
      </c>
      <c r="I5">
        <v>122</v>
      </c>
      <c r="J5">
        <v>53</v>
      </c>
      <c r="K5">
        <v>349</v>
      </c>
      <c r="L5">
        <v>0</v>
      </c>
      <c r="M5">
        <v>139</v>
      </c>
      <c r="N5">
        <v>18</v>
      </c>
      <c r="O5">
        <v>429</v>
      </c>
      <c r="P5">
        <v>238</v>
      </c>
      <c r="Q5">
        <v>1</v>
      </c>
      <c r="R5">
        <v>1</v>
      </c>
      <c r="S5">
        <v>189</v>
      </c>
      <c r="T5">
        <v>726</v>
      </c>
    </row>
    <row r="6" spans="1:20" s="39" customFormat="1" ht="12.75">
      <c r="A6" s="38" t="s">
        <v>65</v>
      </c>
      <c r="B6" s="38" t="s">
        <v>66</v>
      </c>
      <c r="C6" s="38">
        <v>1</v>
      </c>
      <c r="D6" s="38">
        <v>2</v>
      </c>
      <c r="E6" s="39">
        <v>764</v>
      </c>
      <c r="G6" s="39">
        <v>546</v>
      </c>
      <c r="H6" s="39">
        <v>53</v>
      </c>
      <c r="I6" s="39">
        <v>23</v>
      </c>
      <c r="J6" s="39">
        <v>19</v>
      </c>
      <c r="K6" s="39">
        <v>317</v>
      </c>
      <c r="L6" s="39">
        <v>3</v>
      </c>
      <c r="M6" s="39">
        <v>127</v>
      </c>
      <c r="N6" s="39">
        <v>4</v>
      </c>
      <c r="O6" s="39">
        <v>218</v>
      </c>
      <c r="P6" s="39">
        <v>124</v>
      </c>
      <c r="S6" s="39">
        <v>94</v>
      </c>
      <c r="T6" s="39">
        <v>542</v>
      </c>
    </row>
    <row r="7" spans="1:20" s="39" customFormat="1" ht="12.75">
      <c r="A7" s="38" t="s">
        <v>67</v>
      </c>
      <c r="B7" s="38" t="s">
        <v>68</v>
      </c>
      <c r="C7" s="38">
        <v>1</v>
      </c>
      <c r="D7" s="38">
        <v>2</v>
      </c>
      <c r="E7" s="39">
        <v>340</v>
      </c>
      <c r="G7" s="39">
        <v>247</v>
      </c>
      <c r="H7" s="39">
        <v>24</v>
      </c>
      <c r="I7" s="39">
        <v>65</v>
      </c>
      <c r="J7" s="39">
        <v>27</v>
      </c>
      <c r="K7" s="39">
        <v>56</v>
      </c>
      <c r="L7" s="39">
        <v>9</v>
      </c>
      <c r="M7" s="39">
        <v>58</v>
      </c>
      <c r="N7" s="39">
        <v>8</v>
      </c>
      <c r="O7" s="39">
        <v>94</v>
      </c>
      <c r="P7" s="39">
        <v>57</v>
      </c>
      <c r="Q7" s="39">
        <v>3</v>
      </c>
      <c r="S7" s="39">
        <v>33</v>
      </c>
      <c r="T7" s="39">
        <v>171</v>
      </c>
    </row>
    <row r="8" spans="1:20" s="43" customFormat="1" ht="12.75">
      <c r="A8" s="42" t="s">
        <v>69</v>
      </c>
      <c r="B8" s="42" t="s">
        <v>70</v>
      </c>
      <c r="C8" s="42">
        <v>1</v>
      </c>
      <c r="D8" s="42">
        <v>2</v>
      </c>
      <c r="E8" s="43">
        <v>369</v>
      </c>
      <c r="F8" s="43">
        <v>2</v>
      </c>
      <c r="G8" s="43">
        <v>257</v>
      </c>
      <c r="H8" s="43">
        <v>53</v>
      </c>
      <c r="I8" s="43">
        <v>50</v>
      </c>
      <c r="J8" s="43">
        <v>20</v>
      </c>
      <c r="K8" s="43">
        <v>79</v>
      </c>
      <c r="M8" s="43">
        <v>49</v>
      </c>
      <c r="N8" s="43">
        <v>6</v>
      </c>
      <c r="O8" s="43">
        <v>110</v>
      </c>
      <c r="P8" s="43">
        <v>51</v>
      </c>
      <c r="S8" s="43">
        <v>59</v>
      </c>
      <c r="T8" s="43">
        <v>130</v>
      </c>
    </row>
    <row r="9" spans="1:20" s="45" customFormat="1" ht="12.75">
      <c r="A9" s="44" t="s">
        <v>71</v>
      </c>
      <c r="B9" s="44" t="s">
        <v>72</v>
      </c>
      <c r="C9" s="44">
        <v>1</v>
      </c>
      <c r="D9" s="44">
        <v>2</v>
      </c>
      <c r="E9" s="45">
        <v>204</v>
      </c>
      <c r="G9" s="45">
        <v>144</v>
      </c>
      <c r="H9" s="45">
        <v>11</v>
      </c>
      <c r="I9" s="45">
        <v>46</v>
      </c>
      <c r="J9" s="45">
        <v>17</v>
      </c>
      <c r="K9" s="45">
        <v>36</v>
      </c>
      <c r="L9" s="45">
        <v>2</v>
      </c>
      <c r="M9" s="45">
        <v>32</v>
      </c>
      <c r="O9" s="45">
        <v>60</v>
      </c>
      <c r="P9" s="45">
        <v>32</v>
      </c>
      <c r="S9" s="45">
        <v>28</v>
      </c>
      <c r="T9" s="45">
        <v>89</v>
      </c>
    </row>
    <row r="10" spans="1:20" s="41" customFormat="1" ht="12.75">
      <c r="A10" s="40" t="s">
        <v>73</v>
      </c>
      <c r="B10" s="40" t="s">
        <v>74</v>
      </c>
      <c r="C10" s="40">
        <v>1</v>
      </c>
      <c r="D10" s="40">
        <v>2</v>
      </c>
      <c r="E10" s="41">
        <v>167</v>
      </c>
      <c r="F10" s="41">
        <v>3</v>
      </c>
      <c r="G10" s="41">
        <v>107</v>
      </c>
      <c r="H10" s="41">
        <v>25</v>
      </c>
      <c r="I10" s="41">
        <v>12</v>
      </c>
      <c r="J10" s="41">
        <v>8</v>
      </c>
      <c r="K10" s="41">
        <v>39</v>
      </c>
      <c r="M10" s="41">
        <v>19</v>
      </c>
      <c r="N10" s="41">
        <v>4</v>
      </c>
      <c r="O10" s="41">
        <v>57</v>
      </c>
      <c r="P10" s="41">
        <v>35</v>
      </c>
      <c r="Q10" s="41">
        <v>1</v>
      </c>
      <c r="S10" s="41">
        <v>21</v>
      </c>
      <c r="T10" s="41">
        <v>88</v>
      </c>
    </row>
    <row r="11" spans="1:20" s="35" customFormat="1" ht="12.75">
      <c r="A11" s="34" t="s">
        <v>75</v>
      </c>
      <c r="B11" s="34" t="s">
        <v>76</v>
      </c>
      <c r="C11" s="34">
        <v>1</v>
      </c>
      <c r="D11" s="34">
        <v>2</v>
      </c>
      <c r="E11" s="35">
        <v>375</v>
      </c>
      <c r="F11" s="35">
        <v>1</v>
      </c>
      <c r="G11" s="35">
        <v>261</v>
      </c>
      <c r="H11" s="35">
        <v>38</v>
      </c>
      <c r="I11" s="35">
        <v>97</v>
      </c>
      <c r="J11" s="35">
        <v>11</v>
      </c>
      <c r="K11" s="35">
        <v>65</v>
      </c>
      <c r="L11" s="35">
        <v>5</v>
      </c>
      <c r="M11" s="35">
        <v>45</v>
      </c>
      <c r="O11" s="35">
        <v>113</v>
      </c>
      <c r="P11" s="35">
        <v>50</v>
      </c>
      <c r="Q11" s="35">
        <v>3</v>
      </c>
      <c r="S11" s="35">
        <v>60</v>
      </c>
      <c r="T11" s="35">
        <v>148</v>
      </c>
    </row>
    <row r="12" spans="1:20" s="39" customFormat="1" ht="12.75">
      <c r="A12" s="38" t="s">
        <v>77</v>
      </c>
      <c r="B12" s="38" t="s">
        <v>78</v>
      </c>
      <c r="C12" s="38">
        <v>1</v>
      </c>
      <c r="D12" s="38">
        <v>2</v>
      </c>
      <c r="E12" s="39">
        <v>277</v>
      </c>
      <c r="F12" s="39">
        <v>1</v>
      </c>
      <c r="G12" s="39">
        <v>192</v>
      </c>
      <c r="H12" s="39">
        <v>20</v>
      </c>
      <c r="I12" s="39">
        <v>65</v>
      </c>
      <c r="J12" s="39">
        <v>40</v>
      </c>
      <c r="K12" s="39">
        <v>38</v>
      </c>
      <c r="L12" s="39">
        <v>1</v>
      </c>
      <c r="M12" s="39">
        <v>26</v>
      </c>
      <c r="N12" s="39">
        <v>2</v>
      </c>
      <c r="O12" s="39">
        <v>84</v>
      </c>
      <c r="P12" s="39">
        <v>36</v>
      </c>
      <c r="R12" s="39">
        <v>1</v>
      </c>
      <c r="S12" s="39">
        <v>47</v>
      </c>
      <c r="T12" s="39">
        <v>147</v>
      </c>
    </row>
    <row r="13" spans="1:20" s="35" customFormat="1" ht="12.75">
      <c r="A13" s="34" t="s">
        <v>79</v>
      </c>
      <c r="B13" s="34" t="s">
        <v>80</v>
      </c>
      <c r="C13" s="34">
        <v>1</v>
      </c>
      <c r="D13" s="34">
        <v>2</v>
      </c>
      <c r="E13" s="35">
        <v>424</v>
      </c>
      <c r="G13" s="35">
        <v>291</v>
      </c>
      <c r="H13" s="35">
        <v>102</v>
      </c>
      <c r="I13" s="35">
        <v>41</v>
      </c>
      <c r="J13" s="35">
        <v>4</v>
      </c>
      <c r="K13" s="35">
        <v>87</v>
      </c>
      <c r="M13" s="35">
        <v>50</v>
      </c>
      <c r="N13" s="35">
        <v>7</v>
      </c>
      <c r="O13" s="35">
        <v>133</v>
      </c>
      <c r="P13" s="35">
        <v>67</v>
      </c>
      <c r="Q13" s="35">
        <v>1</v>
      </c>
      <c r="S13" s="35">
        <v>65</v>
      </c>
      <c r="T13" s="35">
        <v>195</v>
      </c>
    </row>
    <row r="14" spans="1:4" s="33" customFormat="1" ht="12.75">
      <c r="A14" s="32" t="s">
        <v>81</v>
      </c>
      <c r="B14" s="32" t="s">
        <v>82</v>
      </c>
      <c r="C14" s="32"/>
      <c r="D14" s="32"/>
    </row>
    <row r="15" spans="1:20" s="41" customFormat="1" ht="12.75">
      <c r="A15" s="40" t="s">
        <v>83</v>
      </c>
      <c r="B15" s="40" t="s">
        <v>84</v>
      </c>
      <c r="C15" s="40">
        <v>1</v>
      </c>
      <c r="D15" s="40">
        <v>2</v>
      </c>
      <c r="E15" s="41">
        <v>248</v>
      </c>
      <c r="F15" s="41">
        <v>1</v>
      </c>
      <c r="G15" s="41">
        <v>172</v>
      </c>
      <c r="H15" s="41">
        <v>22</v>
      </c>
      <c r="I15" s="41">
        <v>29</v>
      </c>
      <c r="J15" s="41">
        <v>2</v>
      </c>
      <c r="K15" s="41">
        <v>78</v>
      </c>
      <c r="L15" s="41">
        <v>3</v>
      </c>
      <c r="M15" s="41">
        <v>36</v>
      </c>
      <c r="N15" s="41">
        <v>2</v>
      </c>
      <c r="O15" s="41">
        <v>75</v>
      </c>
      <c r="P15" s="41">
        <v>31</v>
      </c>
      <c r="S15" s="41">
        <v>44</v>
      </c>
      <c r="T15" s="41">
        <v>107</v>
      </c>
    </row>
    <row r="16" spans="1:20" s="41" customFormat="1" ht="12.75">
      <c r="A16" s="40" t="s">
        <v>85</v>
      </c>
      <c r="B16" s="40" t="s">
        <v>86</v>
      </c>
      <c r="C16" s="40">
        <v>1</v>
      </c>
      <c r="D16" s="40">
        <v>2</v>
      </c>
      <c r="E16" s="41">
        <v>367</v>
      </c>
      <c r="F16" s="41">
        <v>1</v>
      </c>
      <c r="G16" s="41">
        <v>249</v>
      </c>
      <c r="H16" s="41">
        <v>27</v>
      </c>
      <c r="I16" s="41">
        <v>32</v>
      </c>
      <c r="J16" s="41">
        <v>13</v>
      </c>
      <c r="K16" s="41">
        <v>115</v>
      </c>
      <c r="L16" s="41">
        <v>3</v>
      </c>
      <c r="M16" s="41">
        <v>58</v>
      </c>
      <c r="N16" s="41">
        <v>1</v>
      </c>
      <c r="O16" s="41">
        <v>117</v>
      </c>
      <c r="P16" s="41">
        <v>62</v>
      </c>
      <c r="R16" s="41">
        <v>1</v>
      </c>
      <c r="S16" s="41">
        <v>54</v>
      </c>
      <c r="T16" s="41">
        <v>176</v>
      </c>
    </row>
    <row r="17" spans="1:20" s="41" customFormat="1" ht="12.75">
      <c r="A17" s="40" t="s">
        <v>87</v>
      </c>
      <c r="B17" s="40" t="s">
        <v>88</v>
      </c>
      <c r="C17" s="40">
        <v>1</v>
      </c>
      <c r="D17" s="40">
        <v>2</v>
      </c>
      <c r="E17" s="41">
        <v>239</v>
      </c>
      <c r="G17" s="41">
        <v>170</v>
      </c>
      <c r="H17" s="41">
        <v>18</v>
      </c>
      <c r="I17" s="41">
        <v>23</v>
      </c>
      <c r="J17" s="41">
        <v>18</v>
      </c>
      <c r="K17" s="41">
        <v>78</v>
      </c>
      <c r="L17" s="41">
        <v>5</v>
      </c>
      <c r="M17" s="41">
        <v>26</v>
      </c>
      <c r="N17" s="41">
        <v>2</v>
      </c>
      <c r="O17" s="41">
        <v>69</v>
      </c>
      <c r="P17" s="41">
        <v>33</v>
      </c>
      <c r="S17" s="41">
        <v>36</v>
      </c>
      <c r="T17" s="41">
        <v>103</v>
      </c>
    </row>
    <row r="18" spans="1:20" s="43" customFormat="1" ht="12.75">
      <c r="A18" s="42" t="s">
        <v>89</v>
      </c>
      <c r="B18" s="42" t="s">
        <v>90</v>
      </c>
      <c r="C18" s="42">
        <v>1</v>
      </c>
      <c r="D18" s="42">
        <v>2</v>
      </c>
      <c r="E18" s="43">
        <v>217</v>
      </c>
      <c r="G18" s="43">
        <v>147</v>
      </c>
      <c r="H18" s="43">
        <v>24</v>
      </c>
      <c r="I18" s="43">
        <v>42</v>
      </c>
      <c r="J18" s="43">
        <v>7</v>
      </c>
      <c r="K18" s="43">
        <v>33</v>
      </c>
      <c r="L18" s="43">
        <v>0</v>
      </c>
      <c r="M18" s="43">
        <v>37</v>
      </c>
      <c r="N18" s="43">
        <v>4</v>
      </c>
      <c r="O18" s="43">
        <v>70</v>
      </c>
      <c r="P18" s="43">
        <v>37</v>
      </c>
      <c r="S18" s="43">
        <v>33</v>
      </c>
      <c r="T18" s="43">
        <v>88</v>
      </c>
    </row>
    <row r="19" spans="1:20" s="37" customFormat="1" ht="12.75">
      <c r="A19" s="36" t="s">
        <v>91</v>
      </c>
      <c r="B19" s="36" t="s">
        <v>92</v>
      </c>
      <c r="C19" s="36">
        <v>2</v>
      </c>
      <c r="D19" s="36">
        <v>2</v>
      </c>
      <c r="E19" s="37">
        <v>254</v>
      </c>
      <c r="F19" s="37">
        <v>2</v>
      </c>
      <c r="G19" s="37">
        <v>171</v>
      </c>
      <c r="H19" s="37">
        <v>30</v>
      </c>
      <c r="I19" s="37">
        <v>63</v>
      </c>
      <c r="J19" s="37">
        <v>2</v>
      </c>
      <c r="K19" s="37">
        <v>44</v>
      </c>
      <c r="L19" s="37">
        <v>0</v>
      </c>
      <c r="M19" s="37">
        <v>25</v>
      </c>
      <c r="N19" s="37">
        <v>7</v>
      </c>
      <c r="O19" s="37">
        <v>81</v>
      </c>
      <c r="P19" s="37">
        <v>35</v>
      </c>
      <c r="S19" s="37">
        <v>46</v>
      </c>
      <c r="T19" s="37">
        <v>108</v>
      </c>
    </row>
    <row r="20" spans="1:20" s="35" customFormat="1" ht="12.75">
      <c r="A20" s="34" t="s">
        <v>93</v>
      </c>
      <c r="B20" s="34" t="s">
        <v>94</v>
      </c>
      <c r="C20" s="34">
        <v>2</v>
      </c>
      <c r="D20" s="34">
        <v>2</v>
      </c>
      <c r="E20" s="35">
        <v>144</v>
      </c>
      <c r="G20" s="35">
        <v>95</v>
      </c>
      <c r="H20" s="35">
        <v>25</v>
      </c>
      <c r="I20" s="35">
        <v>23</v>
      </c>
      <c r="J20" s="35">
        <v>1</v>
      </c>
      <c r="K20" s="35">
        <v>38</v>
      </c>
      <c r="M20" s="35">
        <v>4</v>
      </c>
      <c r="N20" s="35">
        <v>4</v>
      </c>
      <c r="O20" s="35">
        <v>49</v>
      </c>
      <c r="P20" s="35">
        <v>20</v>
      </c>
      <c r="S20" s="35">
        <v>29</v>
      </c>
      <c r="T20" s="35">
        <v>85</v>
      </c>
    </row>
    <row r="21" spans="1:4" ht="12.75">
      <c r="A21" s="1" t="s">
        <v>95</v>
      </c>
      <c r="B21" s="1" t="s">
        <v>96</v>
      </c>
      <c r="C21" s="1"/>
      <c r="D21" s="1"/>
    </row>
    <row r="22" spans="1:20" s="43" customFormat="1" ht="12.75">
      <c r="A22" s="42" t="s">
        <v>97</v>
      </c>
      <c r="B22" s="42" t="s">
        <v>98</v>
      </c>
      <c r="C22" s="42">
        <v>2</v>
      </c>
      <c r="D22" s="42">
        <v>2</v>
      </c>
      <c r="E22" s="43">
        <v>263</v>
      </c>
      <c r="G22" s="43">
        <v>186</v>
      </c>
      <c r="H22" s="43">
        <v>15</v>
      </c>
      <c r="I22" s="43">
        <v>40</v>
      </c>
      <c r="J22" s="43">
        <v>15</v>
      </c>
      <c r="K22" s="43">
        <v>67</v>
      </c>
      <c r="L22" s="43">
        <v>2</v>
      </c>
      <c r="M22" s="43">
        <v>35</v>
      </c>
      <c r="N22" s="43">
        <v>12</v>
      </c>
      <c r="O22" s="43">
        <v>77</v>
      </c>
      <c r="P22" s="43">
        <v>50</v>
      </c>
      <c r="Q22" s="43">
        <v>1</v>
      </c>
      <c r="S22" s="43">
        <v>26</v>
      </c>
      <c r="T22" s="43">
        <v>140</v>
      </c>
    </row>
    <row r="23" spans="1:20" s="43" customFormat="1" ht="12.75">
      <c r="A23" s="42" t="s">
        <v>99</v>
      </c>
      <c r="B23" s="42" t="s">
        <v>100</v>
      </c>
      <c r="C23" s="42">
        <v>1</v>
      </c>
      <c r="D23" s="42">
        <v>2</v>
      </c>
      <c r="E23" s="43">
        <v>841</v>
      </c>
      <c r="F23" s="43">
        <v>7</v>
      </c>
      <c r="G23" s="43">
        <v>555</v>
      </c>
      <c r="H23" s="43">
        <v>157</v>
      </c>
      <c r="I23" s="43">
        <v>116</v>
      </c>
      <c r="J23" s="43">
        <v>33</v>
      </c>
      <c r="K23" s="43">
        <v>153</v>
      </c>
      <c r="L23" s="43">
        <v>4</v>
      </c>
      <c r="M23" s="43">
        <v>76</v>
      </c>
      <c r="N23" s="43">
        <v>16</v>
      </c>
      <c r="O23" s="43">
        <v>279</v>
      </c>
      <c r="P23" s="43">
        <v>145</v>
      </c>
      <c r="Q23" s="43">
        <v>2</v>
      </c>
      <c r="R23" s="43">
        <v>1</v>
      </c>
      <c r="S23" s="43">
        <v>131</v>
      </c>
      <c r="T23" s="43">
        <v>385</v>
      </c>
    </row>
    <row r="24" spans="1:20" s="47" customFormat="1" ht="12.75">
      <c r="A24" s="46" t="s">
        <v>101</v>
      </c>
      <c r="B24" s="46" t="s">
        <v>102</v>
      </c>
      <c r="C24" s="46">
        <v>1</v>
      </c>
      <c r="D24" s="46">
        <v>2</v>
      </c>
      <c r="E24" s="47">
        <v>1161</v>
      </c>
      <c r="F24" s="47">
        <v>26</v>
      </c>
      <c r="G24" s="47">
        <v>829</v>
      </c>
      <c r="H24" s="47">
        <v>186</v>
      </c>
      <c r="I24" s="47">
        <v>253</v>
      </c>
      <c r="J24" s="47">
        <v>29</v>
      </c>
      <c r="K24" s="47">
        <v>141</v>
      </c>
      <c r="M24" s="47">
        <v>200</v>
      </c>
      <c r="N24" s="47">
        <v>20</v>
      </c>
      <c r="O24" s="47">
        <v>306</v>
      </c>
      <c r="P24" s="47">
        <v>143</v>
      </c>
      <c r="Q24" s="47">
        <v>3</v>
      </c>
      <c r="S24" s="47">
        <v>160</v>
      </c>
      <c r="T24" s="47">
        <v>307</v>
      </c>
    </row>
    <row r="25" spans="1:20" ht="12.75">
      <c r="A25" s="1" t="s">
        <v>103</v>
      </c>
      <c r="B25" s="1" t="s">
        <v>104</v>
      </c>
      <c r="C25" s="1">
        <v>1</v>
      </c>
      <c r="D25" s="1">
        <v>2</v>
      </c>
      <c r="E25">
        <v>571</v>
      </c>
      <c r="F25">
        <v>6</v>
      </c>
      <c r="G25">
        <v>392</v>
      </c>
      <c r="H25">
        <v>86</v>
      </c>
      <c r="I25">
        <v>47</v>
      </c>
      <c r="J25">
        <v>14</v>
      </c>
      <c r="K25">
        <v>144</v>
      </c>
      <c r="L25">
        <v>3</v>
      </c>
      <c r="M25">
        <v>77</v>
      </c>
      <c r="N25">
        <v>21</v>
      </c>
      <c r="O25">
        <v>173</v>
      </c>
      <c r="P25">
        <v>81</v>
      </c>
      <c r="Q25">
        <v>1</v>
      </c>
      <c r="S25">
        <v>91</v>
      </c>
      <c r="T25">
        <v>295</v>
      </c>
    </row>
    <row r="26" spans="1:20" s="41" customFormat="1" ht="12.75">
      <c r="A26" s="40" t="s">
        <v>105</v>
      </c>
      <c r="B26" s="40" t="s">
        <v>106</v>
      </c>
      <c r="C26" s="40">
        <v>2</v>
      </c>
      <c r="D26" s="40">
        <v>2</v>
      </c>
      <c r="E26" s="41">
        <v>145</v>
      </c>
      <c r="G26" s="41">
        <v>91</v>
      </c>
      <c r="H26" s="41">
        <v>20</v>
      </c>
      <c r="I26" s="41">
        <v>15</v>
      </c>
      <c r="J26" s="41">
        <v>4</v>
      </c>
      <c r="K26" s="41">
        <v>41</v>
      </c>
      <c r="M26" s="41">
        <v>11</v>
      </c>
      <c r="O26" s="41">
        <v>54</v>
      </c>
      <c r="P26" s="41">
        <v>34</v>
      </c>
      <c r="Q26" s="41">
        <v>1</v>
      </c>
      <c r="S26" s="41">
        <v>19</v>
      </c>
      <c r="T26" s="41">
        <v>90</v>
      </c>
    </row>
    <row r="27" spans="1:20" ht="12.75">
      <c r="A27" s="1" t="s">
        <v>109</v>
      </c>
      <c r="B27" s="1" t="s">
        <v>108</v>
      </c>
      <c r="C27" s="1"/>
      <c r="D27" s="1">
        <v>2</v>
      </c>
      <c r="E27" s="1">
        <f>SUM(E5:E26)</f>
        <v>8636</v>
      </c>
      <c r="F27" s="1">
        <f aca="true" t="shared" si="0" ref="F27:L27">SUM(F5:F26)</f>
        <v>62</v>
      </c>
      <c r="G27" s="1">
        <f t="shared" si="0"/>
        <v>5927</v>
      </c>
      <c r="H27" s="1">
        <f t="shared" si="0"/>
        <v>1080</v>
      </c>
      <c r="I27" s="1">
        <f t="shared" si="0"/>
        <v>1204</v>
      </c>
      <c r="J27" s="1">
        <f t="shared" si="0"/>
        <v>337</v>
      </c>
      <c r="K27" s="1">
        <f t="shared" si="0"/>
        <v>1998</v>
      </c>
      <c r="L27" s="1">
        <f t="shared" si="0"/>
        <v>40</v>
      </c>
      <c r="M27" s="1">
        <f aca="true" t="shared" si="1" ref="M27:T27">SUM(M5:M26)</f>
        <v>1130</v>
      </c>
      <c r="N27" s="1">
        <f t="shared" si="1"/>
        <v>138</v>
      </c>
      <c r="O27" s="1">
        <f t="shared" si="1"/>
        <v>2648</v>
      </c>
      <c r="P27" s="1">
        <f t="shared" si="1"/>
        <v>1361</v>
      </c>
      <c r="Q27" s="1">
        <f t="shared" si="1"/>
        <v>17</v>
      </c>
      <c r="R27" s="1">
        <f t="shared" si="1"/>
        <v>4</v>
      </c>
      <c r="S27" s="1">
        <f t="shared" si="1"/>
        <v>1265</v>
      </c>
      <c r="T27" s="1">
        <f t="shared" si="1"/>
        <v>4120</v>
      </c>
    </row>
  </sheetData>
  <sheetProtection/>
  <mergeCells count="22">
    <mergeCell ref="A1:A4"/>
    <mergeCell ref="B1:B4"/>
    <mergeCell ref="C1:C4"/>
    <mergeCell ref="D1:D4"/>
    <mergeCell ref="E1:E4"/>
    <mergeCell ref="F1:F4"/>
    <mergeCell ref="G1:N1"/>
    <mergeCell ref="O1:S1"/>
    <mergeCell ref="T1:T4"/>
    <mergeCell ref="G2:G4"/>
    <mergeCell ref="H2:H4"/>
    <mergeCell ref="J2:J4"/>
    <mergeCell ref="K2:K4"/>
    <mergeCell ref="L2:L4"/>
    <mergeCell ref="M2:M4"/>
    <mergeCell ref="S2:S4"/>
    <mergeCell ref="I3:I4"/>
    <mergeCell ref="N2:N4"/>
    <mergeCell ref="O2:O4"/>
    <mergeCell ref="P2:P4"/>
    <mergeCell ref="Q2:Q4"/>
    <mergeCell ref="R2:R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可茂消防事務組合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可茂消防事務組合</dc:creator>
  <cp:keywords/>
  <dc:description/>
  <cp:lastModifiedBy>Gifu</cp:lastModifiedBy>
  <cp:lastPrinted>2022-03-25T08:06:05Z</cp:lastPrinted>
  <dcterms:created xsi:type="dcterms:W3CDTF">2001-02-01T07:38:34Z</dcterms:created>
  <dcterms:modified xsi:type="dcterms:W3CDTF">2023-02-17T08:35:46Z</dcterms:modified>
  <cp:category/>
  <cp:version/>
  <cp:contentType/>
  <cp:contentStatus/>
</cp:coreProperties>
</file>