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190" activeTab="0"/>
  </bookViews>
  <sheets>
    <sheet name="市町村別" sheetId="1" r:id="rId1"/>
  </sheets>
  <definedNames>
    <definedName name="_xlnm.Print_Area" localSheetId="0">'市町村別'!$A$1:$N$97</definedName>
    <definedName name="_xlnm.Print_Titles" localSheetId="0">'市町村別'!$A:$B,'市町村別'!$2:$5</definedName>
  </definedNames>
  <calcPr fullCalcOnLoad="1"/>
</workbook>
</file>

<file path=xl/sharedStrings.xml><?xml version="1.0" encoding="utf-8"?>
<sst xmlns="http://schemas.openxmlformats.org/spreadsheetml/2006/main" count="158" uniqueCount="70">
  <si>
    <t>市町村名</t>
  </si>
  <si>
    <t>公私別</t>
  </si>
  <si>
    <t>施設数</t>
  </si>
  <si>
    <t>定員</t>
  </si>
  <si>
    <t>保育所入所児童数</t>
  </si>
  <si>
    <t>保育士数</t>
  </si>
  <si>
    <t>男性</t>
  </si>
  <si>
    <t>女性</t>
  </si>
  <si>
    <t>計</t>
  </si>
  <si>
    <t>０歳</t>
  </si>
  <si>
    <t>１歳</t>
  </si>
  <si>
    <t>２歳</t>
  </si>
  <si>
    <t>３歳</t>
  </si>
  <si>
    <t>４歳</t>
  </si>
  <si>
    <t>５歳以上</t>
  </si>
  <si>
    <t>岐阜市</t>
  </si>
  <si>
    <t>公立</t>
  </si>
  <si>
    <t>私立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</si>
  <si>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</si>
  <si>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</si>
  <si>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</si>
  <si>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</si>
  <si>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</si>
  <si>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</si>
  <si>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</si>
  <si>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</si>
  <si>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</si>
  <si>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</si>
  <si>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</si>
  <si>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</si>
  <si>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</si>
  <si>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</si>
  <si>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</si>
  <si>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</si>
  <si>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</si>
  <si>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</si>
  <si>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</si>
  <si>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</si>
  <si>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</si>
  <si>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</si>
  <si>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</si>
  <si>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</si>
  <si>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</si>
  <si>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</si>
  <si>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</si>
  <si>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</si>
  <si>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</si>
  <si>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</si>
  <si>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</si>
  <si>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養基組合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</si>
  <si>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</si>
  <si>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</si>
  <si>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</si>
  <si>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</si>
  <si>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</si>
  <si>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</si>
  <si>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</si>
  <si>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</si>
  <si>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</si>
  <si>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</si>
  <si>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合計</t>
  </si>
  <si>
    <t>広域（公）</t>
  </si>
  <si>
    <t>広域（私）</t>
  </si>
  <si>
    <t>合計(管内＋委託)</t>
  </si>
  <si>
    <t>岐阜市を除く公立</t>
  </si>
  <si>
    <t>岐阜市を除く私立</t>
  </si>
  <si>
    <t>市町村別　保育所施設数・定員・保育士数・児童数</t>
  </si>
  <si>
    <t>職員数</t>
  </si>
  <si>
    <t>管内児童数(広域受託・私的契約児は含まない)</t>
  </si>
  <si>
    <t>H25.4.1現在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</si>
</sst>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.000"/>
    <numFmt numFmtId="180" formatCode="0_);\(0\)"/>
    <numFmt numFmtId="181" formatCode="0_ "/>
    <numFmt numFmtId="182" formatCode="0.0_ "/>
    <numFmt numFmtId="183" formatCode="0.000_ "/>
    <numFmt numFmtId="184" formatCode="0.00_ "/>
    <numFmt numFmtId="185" formatCode="[$-411]ggge&quot;年&quot;m&quot;月&quot;d&quot;日&quot;;@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&lt;=999]000;[&lt;=9999]000\-00;000\-0000"/>
    <numFmt numFmtId="192" formatCode="#,##0.0"/>
    <numFmt numFmtId="193" formatCode="General&quot;円&quot;"/>
    <numFmt numFmtId="194" formatCode="#,##0_ ;[Red]\-#,##0\ "/>
    <numFmt numFmtId="195" formatCode="[$-411]ge\.m\.d;@"/>
    <numFmt numFmtId="196" formatCode="0_);[Red]\(0\)"/>
    <numFmt numFmtId="197" formatCode="#,##0_);[Red]\(#,##0\)"/>
    <numFmt numFmtId="198" formatCode="#,##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4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18" fillId="0" borderId="0" xfId="63" applyFont="1" applyAlignment="1">
      <alignment vertical="center"/>
      <protection/>
    </xf>
    <xf numFmtId="0" fontId="18" fillId="0" borderId="0" xfId="63" applyFont="1" applyAlignment="1">
      <alignment/>
      <protection/>
    </xf>
    <xf numFmtId="0" fontId="22" fillId="0" borderId="0" xfId="63" applyFont="1" applyFill="1" applyAlignment="1">
      <alignment horizontal="left"/>
      <protection/>
    </xf>
    <xf numFmtId="0" fontId="23" fillId="0" borderId="0" xfId="63" applyFont="1" applyFill="1" applyAlignment="1">
      <alignment horizontal="left"/>
      <protection/>
    </xf>
    <xf numFmtId="0" fontId="24" fillId="0" borderId="0" xfId="63" applyFont="1" applyFill="1" applyAlignment="1">
      <alignment/>
      <protection/>
    </xf>
    <xf numFmtId="0" fontId="18" fillId="0" borderId="0" xfId="63" applyFont="1" applyFill="1" applyAlignment="1">
      <alignment/>
      <protection/>
    </xf>
    <xf numFmtId="0" fontId="25" fillId="0" borderId="0" xfId="63" applyFont="1" applyFill="1" applyAlignment="1">
      <alignment horizontal="left"/>
      <protection/>
    </xf>
    <xf numFmtId="0" fontId="26" fillId="0" borderId="0" xfId="63" applyFont="1" applyAlignment="1">
      <alignment/>
      <protection/>
    </xf>
    <xf numFmtId="0" fontId="18" fillId="24" borderId="10" xfId="63" applyFont="1" applyFill="1" applyBorder="1" applyAlignment="1">
      <alignment horizontal="center" vertical="center"/>
      <protection/>
    </xf>
    <xf numFmtId="0" fontId="18" fillId="24" borderId="11" xfId="63" applyFont="1" applyFill="1" applyBorder="1" applyAlignment="1">
      <alignment horizontal="center" vertical="center"/>
      <protection/>
    </xf>
    <xf numFmtId="0" fontId="18" fillId="24" borderId="12" xfId="63" applyFont="1" applyFill="1" applyBorder="1" applyAlignment="1">
      <alignment horizontal="center" vertical="center"/>
      <protection/>
    </xf>
    <xf numFmtId="0" fontId="18" fillId="24" borderId="13" xfId="63" applyFont="1" applyFill="1" applyBorder="1" applyAlignment="1">
      <alignment horizontal="center" vertical="center"/>
      <protection/>
    </xf>
    <xf numFmtId="0" fontId="18" fillId="0" borderId="10" xfId="63" applyFont="1" applyFill="1" applyBorder="1" applyAlignment="1">
      <alignment horizontal="center" vertical="center" shrinkToFit="1"/>
      <protection/>
    </xf>
    <xf numFmtId="38" fontId="18" fillId="0" borderId="14" xfId="49" applyFont="1" applyFill="1" applyBorder="1" applyAlignment="1" applyProtection="1">
      <alignment horizontal="right" vertical="center"/>
      <protection locked="0"/>
    </xf>
    <xf numFmtId="38" fontId="18" fillId="0" borderId="15" xfId="49" applyFont="1" applyFill="1" applyBorder="1" applyAlignment="1" applyProtection="1">
      <alignment horizontal="right" vertical="center"/>
      <protection locked="0"/>
    </xf>
    <xf numFmtId="0" fontId="18" fillId="0" borderId="16" xfId="63" applyFont="1" applyFill="1" applyBorder="1" applyAlignment="1">
      <alignment horizontal="center" vertical="center" shrinkToFit="1"/>
      <protection/>
    </xf>
    <xf numFmtId="38" fontId="18" fillId="0" borderId="17" xfId="49" applyFont="1" applyFill="1" applyBorder="1" applyAlignment="1" applyProtection="1">
      <alignment horizontal="right" vertical="center"/>
      <protection locked="0"/>
    </xf>
    <xf numFmtId="38" fontId="18" fillId="0" borderId="18" xfId="49" applyFont="1" applyFill="1" applyBorder="1" applyAlignment="1" applyProtection="1">
      <alignment horizontal="right" vertical="center"/>
      <protection locked="0"/>
    </xf>
    <xf numFmtId="38" fontId="18" fillId="0" borderId="19" xfId="49" applyFont="1" applyFill="1" applyBorder="1" applyAlignment="1" applyProtection="1">
      <alignment horizontal="right" vertical="center"/>
      <protection locked="0"/>
    </xf>
    <xf numFmtId="38" fontId="18" fillId="0" borderId="20" xfId="49" applyFont="1" applyFill="1" applyBorder="1" applyAlignment="1" applyProtection="1">
      <alignment horizontal="right" vertical="center"/>
      <protection locked="0"/>
    </xf>
    <xf numFmtId="0" fontId="18" fillId="0" borderId="21" xfId="63" applyFont="1" applyFill="1" applyBorder="1" applyAlignment="1">
      <alignment horizontal="center" vertical="center" shrinkToFit="1"/>
      <protection/>
    </xf>
    <xf numFmtId="38" fontId="18" fillId="0" borderId="22" xfId="49" applyFont="1" applyFill="1" applyBorder="1" applyAlignment="1" applyProtection="1">
      <alignment horizontal="right" vertical="center"/>
      <protection locked="0"/>
    </xf>
    <xf numFmtId="38" fontId="18" fillId="0" borderId="23" xfId="49" applyFont="1" applyFill="1" applyBorder="1" applyAlignment="1" applyProtection="1">
      <alignment horizontal="right" vertical="center"/>
      <protection locked="0"/>
    </xf>
    <xf numFmtId="38" fontId="18" fillId="0" borderId="24" xfId="49" applyFont="1" applyBorder="1" applyAlignment="1">
      <alignment horizontal="right" vertical="center"/>
    </xf>
    <xf numFmtId="38" fontId="18" fillId="0" borderId="25" xfId="49" applyFont="1" applyBorder="1" applyAlignment="1">
      <alignment horizontal="right" vertical="center"/>
    </xf>
    <xf numFmtId="38" fontId="18" fillId="0" borderId="26" xfId="49" applyFont="1" applyBorder="1" applyAlignment="1">
      <alignment horizontal="right" vertical="center"/>
    </xf>
    <xf numFmtId="0" fontId="18" fillId="0" borderId="27" xfId="63" applyFont="1" applyBorder="1" applyAlignment="1">
      <alignment/>
      <protection/>
    </xf>
    <xf numFmtId="0" fontId="18" fillId="0" borderId="28" xfId="63" applyFont="1" applyBorder="1" applyAlignment="1">
      <alignment/>
      <protection/>
    </xf>
    <xf numFmtId="38" fontId="18" fillId="0" borderId="29" xfId="63" applyNumberFormat="1" applyFont="1" applyBorder="1" applyAlignment="1">
      <alignment/>
      <protection/>
    </xf>
    <xf numFmtId="0" fontId="18" fillId="0" borderId="30" xfId="63" applyFont="1" applyBorder="1" applyAlignment="1">
      <alignment/>
      <protection/>
    </xf>
    <xf numFmtId="0" fontId="18" fillId="0" borderId="31" xfId="63" applyFont="1" applyBorder="1" applyAlignment="1">
      <alignment/>
      <protection/>
    </xf>
    <xf numFmtId="38" fontId="18" fillId="0" borderId="32" xfId="63" applyNumberFormat="1" applyFont="1" applyBorder="1" applyAlignment="1">
      <alignment/>
      <protection/>
    </xf>
    <xf numFmtId="38" fontId="18" fillId="0" borderId="33" xfId="49" applyFont="1" applyBorder="1" applyAlignment="1">
      <alignment horizontal="right" vertical="center"/>
    </xf>
    <xf numFmtId="38" fontId="18" fillId="0" borderId="34" xfId="49" applyFont="1" applyFill="1" applyBorder="1" applyAlignment="1" applyProtection="1">
      <alignment horizontal="right" vertical="center"/>
      <protection locked="0"/>
    </xf>
    <xf numFmtId="38" fontId="18" fillId="0" borderId="35" xfId="49" applyFont="1" applyFill="1" applyBorder="1" applyAlignment="1" applyProtection="1">
      <alignment horizontal="right" vertical="center"/>
      <protection locked="0"/>
    </xf>
    <xf numFmtId="38" fontId="18" fillId="0" borderId="36" xfId="49" applyFont="1" applyFill="1" applyBorder="1" applyAlignment="1" applyProtection="1">
      <alignment horizontal="right" vertical="center"/>
      <protection locked="0"/>
    </xf>
    <xf numFmtId="38" fontId="18" fillId="0" borderId="16" xfId="49" applyFont="1" applyFill="1" applyBorder="1" applyAlignment="1" applyProtection="1">
      <alignment horizontal="right" vertical="center"/>
      <protection locked="0"/>
    </xf>
    <xf numFmtId="38" fontId="18" fillId="0" borderId="21" xfId="49" applyFont="1" applyFill="1" applyBorder="1" applyAlignment="1" applyProtection="1">
      <alignment horizontal="right" vertical="center"/>
      <protection locked="0"/>
    </xf>
    <xf numFmtId="38" fontId="18" fillId="0" borderId="10" xfId="49" applyFont="1" applyFill="1" applyBorder="1" applyAlignment="1" applyProtection="1">
      <alignment horizontal="right" vertical="center"/>
      <protection locked="0"/>
    </xf>
    <xf numFmtId="38" fontId="18" fillId="0" borderId="37" xfId="49" applyFont="1" applyBorder="1" applyAlignment="1">
      <alignment horizontal="right" vertical="center"/>
    </xf>
    <xf numFmtId="38" fontId="18" fillId="0" borderId="34" xfId="49" applyFont="1" applyBorder="1" applyAlignment="1">
      <alignment horizontal="right" vertical="center"/>
    </xf>
    <xf numFmtId="38" fontId="18" fillId="0" borderId="38" xfId="49" applyFont="1" applyBorder="1" applyAlignment="1">
      <alignment horizontal="right" vertical="center"/>
    </xf>
    <xf numFmtId="0" fontId="30" fillId="0" borderId="0" xfId="63" applyFont="1" applyAlignment="1">
      <alignment vertical="center"/>
      <protection/>
    </xf>
    <xf numFmtId="0" fontId="30" fillId="0" borderId="0" xfId="63" applyFont="1" applyFill="1" applyAlignment="1">
      <alignment horizontal="right"/>
      <protection/>
    </xf>
    <xf numFmtId="38" fontId="18" fillId="0" borderId="36" xfId="49" applyFont="1" applyBorder="1" applyAlignment="1">
      <alignment horizontal="right" vertical="center"/>
    </xf>
    <xf numFmtId="38" fontId="18" fillId="6" borderId="39" xfId="49" applyFont="1" applyFill="1" applyBorder="1" applyAlignment="1" applyProtection="1">
      <alignment horizontal="right" vertical="center"/>
      <protection locked="0"/>
    </xf>
    <xf numFmtId="38" fontId="18" fillId="6" borderId="40" xfId="49" applyFont="1" applyFill="1" applyBorder="1" applyAlignment="1" applyProtection="1">
      <alignment horizontal="right" vertical="center"/>
      <protection locked="0"/>
    </xf>
    <xf numFmtId="38" fontId="18" fillId="6" borderId="41" xfId="49" applyFont="1" applyFill="1" applyBorder="1" applyAlignment="1" applyProtection="1">
      <alignment horizontal="right" vertical="center"/>
      <protection locked="0"/>
    </xf>
    <xf numFmtId="38" fontId="18" fillId="6" borderId="23" xfId="49" applyFont="1" applyFill="1" applyBorder="1" applyAlignment="1" applyProtection="1">
      <alignment horizontal="right" vertical="center"/>
      <protection locked="0"/>
    </xf>
    <xf numFmtId="38" fontId="18" fillId="6" borderId="39" xfId="49" applyFont="1" applyFill="1" applyBorder="1" applyAlignment="1">
      <alignment horizontal="right" vertical="center"/>
    </xf>
    <xf numFmtId="38" fontId="18" fillId="6" borderId="42" xfId="49" applyFont="1" applyFill="1" applyBorder="1" applyAlignment="1">
      <alignment horizontal="right" vertical="center"/>
    </xf>
    <xf numFmtId="38" fontId="18" fillId="6" borderId="41" xfId="49" applyFont="1" applyFill="1" applyBorder="1" applyAlignment="1" applyProtection="1">
      <alignment vertical="center"/>
      <protection locked="0"/>
    </xf>
    <xf numFmtId="38" fontId="18" fillId="6" borderId="40" xfId="49" applyFont="1" applyFill="1" applyBorder="1" applyAlignment="1" applyProtection="1">
      <alignment vertical="center"/>
      <protection locked="0"/>
    </xf>
    <xf numFmtId="38" fontId="18" fillId="6" borderId="14" xfId="49" applyFont="1" applyFill="1" applyBorder="1" applyAlignment="1" applyProtection="1">
      <alignment horizontal="right" vertical="center"/>
      <protection locked="0"/>
    </xf>
    <xf numFmtId="38" fontId="18" fillId="6" borderId="14" xfId="49" applyFont="1" applyFill="1" applyBorder="1" applyAlignment="1">
      <alignment horizontal="right" vertical="center"/>
    </xf>
    <xf numFmtId="38" fontId="18" fillId="6" borderId="42" xfId="49" applyFont="1" applyFill="1" applyBorder="1" applyAlignment="1" applyProtection="1">
      <alignment horizontal="right" vertical="center"/>
      <protection locked="0"/>
    </xf>
    <xf numFmtId="38" fontId="18" fillId="6" borderId="41" xfId="49" applyFont="1" applyFill="1" applyBorder="1" applyAlignment="1">
      <alignment horizontal="right" vertical="center"/>
    </xf>
    <xf numFmtId="38" fontId="29" fillId="6" borderId="39" xfId="49" applyFont="1" applyFill="1" applyBorder="1" applyAlignment="1" applyProtection="1">
      <alignment horizontal="right" vertical="center"/>
      <protection locked="0"/>
    </xf>
    <xf numFmtId="38" fontId="29" fillId="6" borderId="40" xfId="49" applyFont="1" applyFill="1" applyBorder="1" applyAlignment="1" applyProtection="1">
      <alignment horizontal="right" vertical="center"/>
      <protection locked="0"/>
    </xf>
    <xf numFmtId="38" fontId="29" fillId="6" borderId="39" xfId="49" applyFont="1" applyFill="1" applyBorder="1" applyAlignment="1" applyProtection="1">
      <alignment vertical="center"/>
      <protection locked="0"/>
    </xf>
    <xf numFmtId="38" fontId="18" fillId="6" borderId="39" xfId="49" applyFont="1" applyFill="1" applyBorder="1" applyAlignment="1" applyProtection="1">
      <alignment vertical="center"/>
      <protection locked="0"/>
    </xf>
    <xf numFmtId="38" fontId="29" fillId="6" borderId="40" xfId="49" applyFont="1" applyFill="1" applyBorder="1" applyAlignment="1" applyProtection="1">
      <alignment vertical="center"/>
      <protection locked="0"/>
    </xf>
    <xf numFmtId="38" fontId="18" fillId="6" borderId="43" xfId="49" applyFont="1" applyFill="1" applyBorder="1" applyAlignment="1" applyProtection="1">
      <alignment horizontal="right" vertical="center"/>
      <protection locked="0"/>
    </xf>
    <xf numFmtId="38" fontId="18" fillId="6" borderId="44" xfId="49" applyFont="1" applyFill="1" applyBorder="1" applyAlignment="1" applyProtection="1">
      <alignment horizontal="right" vertical="center"/>
      <protection locked="0"/>
    </xf>
    <xf numFmtId="38" fontId="18" fillId="6" borderId="45" xfId="49" applyFont="1" applyFill="1" applyBorder="1" applyAlignment="1" applyProtection="1">
      <alignment horizontal="right" vertical="center"/>
      <protection locked="0"/>
    </xf>
    <xf numFmtId="38" fontId="18" fillId="6" borderId="46" xfId="49" applyFont="1" applyFill="1" applyBorder="1" applyAlignment="1" applyProtection="1">
      <alignment horizontal="right" vertical="center"/>
      <protection locked="0"/>
    </xf>
    <xf numFmtId="38" fontId="18" fillId="6" borderId="47" xfId="49" applyFont="1" applyFill="1" applyBorder="1" applyAlignment="1" applyProtection="1">
      <alignment horizontal="right" vertical="center"/>
      <protection locked="0"/>
    </xf>
    <xf numFmtId="38" fontId="18" fillId="6" borderId="48" xfId="49" applyFont="1" applyFill="1" applyBorder="1" applyAlignment="1" applyProtection="1">
      <alignment horizontal="right" vertical="center"/>
      <protection locked="0"/>
    </xf>
    <xf numFmtId="38" fontId="18" fillId="0" borderId="49" xfId="49" applyFont="1" applyFill="1" applyBorder="1" applyAlignment="1" applyProtection="1">
      <alignment horizontal="right" vertical="center"/>
      <protection locked="0"/>
    </xf>
    <xf numFmtId="38" fontId="18" fillId="0" borderId="50" xfId="49" applyFont="1" applyFill="1" applyBorder="1" applyAlignment="1" applyProtection="1">
      <alignment horizontal="right" vertical="center"/>
      <protection locked="0"/>
    </xf>
    <xf numFmtId="38" fontId="18" fillId="0" borderId="47" xfId="49" applyFont="1" applyFill="1" applyBorder="1" applyAlignment="1" applyProtection="1">
      <alignment horizontal="right" vertical="center"/>
      <protection locked="0"/>
    </xf>
    <xf numFmtId="38" fontId="18" fillId="6" borderId="10" xfId="49" applyFont="1" applyFill="1" applyBorder="1" applyAlignment="1" applyProtection="1">
      <alignment horizontal="right" vertical="center"/>
      <protection locked="0"/>
    </xf>
    <xf numFmtId="38" fontId="18" fillId="6" borderId="11" xfId="49" applyFont="1" applyFill="1" applyBorder="1" applyAlignment="1" applyProtection="1">
      <alignment horizontal="right" vertical="center"/>
      <protection locked="0"/>
    </xf>
    <xf numFmtId="38" fontId="18" fillId="6" borderId="12" xfId="49" applyFont="1" applyFill="1" applyBorder="1" applyAlignment="1" applyProtection="1">
      <alignment horizontal="right" vertical="center"/>
      <protection locked="0"/>
    </xf>
    <xf numFmtId="38" fontId="18" fillId="6" borderId="51" xfId="49" applyFont="1" applyFill="1" applyBorder="1" applyAlignment="1" applyProtection="1">
      <alignment horizontal="right" vertical="center"/>
      <protection locked="0"/>
    </xf>
    <xf numFmtId="38" fontId="18" fillId="6" borderId="21" xfId="49" applyFont="1" applyFill="1" applyBorder="1" applyAlignment="1" applyProtection="1">
      <alignment horizontal="right" vertical="center"/>
      <protection locked="0"/>
    </xf>
    <xf numFmtId="38" fontId="18" fillId="6" borderId="13" xfId="49" applyFont="1" applyFill="1" applyBorder="1" applyAlignment="1" applyProtection="1">
      <alignment horizontal="right" vertical="center"/>
      <protection locked="0"/>
    </xf>
    <xf numFmtId="38" fontId="18" fillId="6" borderId="52" xfId="49" applyFont="1" applyFill="1" applyBorder="1" applyAlignment="1" applyProtection="1">
      <alignment horizontal="right" vertical="center"/>
      <protection locked="0"/>
    </xf>
    <xf numFmtId="38" fontId="18" fillId="6" borderId="53" xfId="49" applyFont="1" applyFill="1" applyBorder="1" applyAlignment="1" applyProtection="1">
      <alignment horizontal="right" vertical="center"/>
      <protection locked="0"/>
    </xf>
    <xf numFmtId="38" fontId="18" fillId="6" borderId="32" xfId="49" applyFont="1" applyFill="1" applyBorder="1" applyAlignment="1" applyProtection="1">
      <alignment horizontal="right" vertical="center"/>
      <protection locked="0"/>
    </xf>
    <xf numFmtId="38" fontId="18" fillId="6" borderId="54" xfId="49" applyFont="1" applyFill="1" applyBorder="1" applyAlignment="1" applyProtection="1">
      <alignment horizontal="right" vertical="center"/>
      <protection locked="0"/>
    </xf>
    <xf numFmtId="38" fontId="18" fillId="6" borderId="55" xfId="49" applyFont="1" applyFill="1" applyBorder="1" applyAlignment="1" applyProtection="1">
      <alignment horizontal="right" vertical="center"/>
      <protection locked="0"/>
    </xf>
    <xf numFmtId="38" fontId="29" fillId="6" borderId="32" xfId="49" applyFont="1" applyFill="1" applyBorder="1" applyAlignment="1" applyProtection="1">
      <alignment horizontal="right" vertical="center"/>
      <protection locked="0"/>
    </xf>
    <xf numFmtId="38" fontId="29" fillId="6" borderId="54" xfId="49" applyFont="1" applyFill="1" applyBorder="1" applyAlignment="1" applyProtection="1">
      <alignment horizontal="right" vertical="center"/>
      <protection locked="0"/>
    </xf>
    <xf numFmtId="38" fontId="29" fillId="6" borderId="32" xfId="49" applyFont="1" applyFill="1" applyBorder="1" applyAlignment="1" applyProtection="1">
      <alignment vertical="center"/>
      <protection locked="0"/>
    </xf>
    <xf numFmtId="38" fontId="29" fillId="6" borderId="54" xfId="49" applyFont="1" applyFill="1" applyBorder="1" applyAlignment="1" applyProtection="1">
      <alignment vertical="center"/>
      <protection locked="0"/>
    </xf>
    <xf numFmtId="38" fontId="18" fillId="6" borderId="56" xfId="49" applyFont="1" applyFill="1" applyBorder="1" applyAlignment="1" applyProtection="1">
      <alignment horizontal="right" vertical="center"/>
      <protection locked="0"/>
    </xf>
    <xf numFmtId="38" fontId="18" fillId="6" borderId="56" xfId="49" applyFont="1" applyFill="1" applyBorder="1" applyAlignment="1" applyProtection="1">
      <alignment vertical="center"/>
      <protection locked="0"/>
    </xf>
    <xf numFmtId="38" fontId="18" fillId="6" borderId="54" xfId="49" applyFont="1" applyFill="1" applyBorder="1" applyAlignment="1" applyProtection="1">
      <alignment vertical="center"/>
      <protection locked="0"/>
    </xf>
    <xf numFmtId="38" fontId="18" fillId="0" borderId="52" xfId="49" applyFont="1" applyFill="1" applyBorder="1" applyAlignment="1" applyProtection="1">
      <alignment horizontal="right" vertical="center"/>
      <protection locked="0"/>
    </xf>
    <xf numFmtId="38" fontId="18" fillId="0" borderId="29" xfId="49" applyFont="1" applyFill="1" applyBorder="1" applyAlignment="1" applyProtection="1">
      <alignment horizontal="right" vertical="center"/>
      <protection locked="0"/>
    </xf>
    <xf numFmtId="38" fontId="18" fillId="0" borderId="55" xfId="49" applyFont="1" applyFill="1" applyBorder="1" applyAlignment="1" applyProtection="1">
      <alignment horizontal="right" vertical="center"/>
      <protection locked="0"/>
    </xf>
    <xf numFmtId="38" fontId="18" fillId="6" borderId="57" xfId="49" applyFont="1" applyFill="1" applyBorder="1" applyAlignment="1" applyProtection="1">
      <alignment horizontal="right" vertical="center"/>
      <protection locked="0"/>
    </xf>
    <xf numFmtId="38" fontId="18" fillId="6" borderId="58" xfId="49" applyFont="1" applyFill="1" applyBorder="1" applyAlignment="1" applyProtection="1">
      <alignment horizontal="right" vertical="center"/>
      <protection locked="0"/>
    </xf>
    <xf numFmtId="38" fontId="18" fillId="6" borderId="59" xfId="49" applyFont="1" applyFill="1" applyBorder="1" applyAlignment="1" applyProtection="1">
      <alignment horizontal="right" vertical="center"/>
      <protection locked="0"/>
    </xf>
    <xf numFmtId="38" fontId="18" fillId="6" borderId="60" xfId="49" applyFont="1" applyFill="1" applyBorder="1" applyAlignment="1" applyProtection="1">
      <alignment horizontal="right" vertical="center"/>
      <protection locked="0"/>
    </xf>
    <xf numFmtId="38" fontId="18" fillId="6" borderId="61" xfId="49" applyFont="1" applyFill="1" applyBorder="1" applyAlignment="1" applyProtection="1">
      <alignment horizontal="right" vertical="center"/>
      <protection locked="0"/>
    </xf>
    <xf numFmtId="38" fontId="18" fillId="6" borderId="62" xfId="49" applyFont="1" applyFill="1" applyBorder="1" applyAlignment="1" applyProtection="1">
      <alignment horizontal="right" vertical="center"/>
      <protection locked="0"/>
    </xf>
    <xf numFmtId="38" fontId="18" fillId="0" borderId="57" xfId="49" applyFont="1" applyFill="1" applyBorder="1" applyAlignment="1" applyProtection="1">
      <alignment horizontal="right" vertical="center"/>
      <protection locked="0"/>
    </xf>
    <xf numFmtId="38" fontId="18" fillId="0" borderId="63" xfId="49" applyFont="1" applyFill="1" applyBorder="1" applyAlignment="1" applyProtection="1">
      <alignment horizontal="right" vertical="center"/>
      <protection locked="0"/>
    </xf>
    <xf numFmtId="38" fontId="18" fillId="0" borderId="58" xfId="49" applyFont="1" applyBorder="1" applyAlignment="1">
      <alignment horizontal="right" vertical="center"/>
    </xf>
    <xf numFmtId="0" fontId="18" fillId="6" borderId="60" xfId="63" applyFont="1" applyFill="1" applyBorder="1" applyAlignment="1" applyProtection="1">
      <alignment horizontal="center" vertical="center"/>
      <protection locked="0"/>
    </xf>
    <xf numFmtId="38" fontId="18" fillId="6" borderId="49" xfId="49" applyFont="1" applyFill="1" applyBorder="1" applyAlignment="1" applyProtection="1">
      <alignment horizontal="right" vertical="center"/>
      <protection locked="0"/>
    </xf>
    <xf numFmtId="38" fontId="18" fillId="6" borderId="64" xfId="49" applyFont="1" applyFill="1" applyBorder="1" applyAlignment="1" applyProtection="1">
      <alignment horizontal="right" vertical="center"/>
      <protection locked="0"/>
    </xf>
    <xf numFmtId="38" fontId="18" fillId="6" borderId="65" xfId="49" applyFont="1" applyFill="1" applyBorder="1" applyAlignment="1" applyProtection="1">
      <alignment horizontal="right" vertical="center"/>
      <protection locked="0"/>
    </xf>
    <xf numFmtId="0" fontId="18" fillId="24" borderId="15" xfId="63" applyFont="1" applyFill="1" applyBorder="1" applyAlignment="1" applyProtection="1">
      <alignment/>
      <protection locked="0"/>
    </xf>
    <xf numFmtId="0" fontId="18" fillId="24" borderId="52" xfId="63" applyFont="1" applyFill="1" applyBorder="1" applyAlignment="1" applyProtection="1">
      <alignment/>
      <protection locked="0"/>
    </xf>
    <xf numFmtId="0" fontId="18" fillId="24" borderId="14" xfId="63" applyFont="1" applyFill="1" applyBorder="1" applyAlignment="1" applyProtection="1">
      <alignment/>
      <protection locked="0"/>
    </xf>
    <xf numFmtId="38" fontId="18" fillId="6" borderId="66" xfId="49" applyFont="1" applyFill="1" applyBorder="1" applyAlignment="1" applyProtection="1">
      <alignment horizontal="right" vertical="center"/>
      <protection locked="0"/>
    </xf>
    <xf numFmtId="38" fontId="18" fillId="6" borderId="67" xfId="49" applyFont="1" applyFill="1" applyBorder="1" applyAlignment="1" applyProtection="1">
      <alignment horizontal="right" vertical="center"/>
      <protection locked="0"/>
    </xf>
    <xf numFmtId="0" fontId="18" fillId="6" borderId="59" xfId="63" applyFont="1" applyFill="1" applyBorder="1" applyAlignment="1" applyProtection="1">
      <alignment horizontal="center" vertical="center"/>
      <protection locked="0"/>
    </xf>
    <xf numFmtId="38" fontId="18" fillId="6" borderId="40" xfId="49" applyFont="1" applyFill="1" applyBorder="1" applyAlignment="1">
      <alignment horizontal="right" vertical="center"/>
    </xf>
    <xf numFmtId="0" fontId="18" fillId="0" borderId="68" xfId="63" applyFont="1" applyBorder="1" applyAlignment="1">
      <alignment vertical="center"/>
      <protection/>
    </xf>
    <xf numFmtId="0" fontId="18" fillId="0" borderId="13" xfId="63" applyFont="1" applyFill="1" applyBorder="1" applyAlignment="1">
      <alignment vertical="center"/>
      <protection/>
    </xf>
    <xf numFmtId="0" fontId="18" fillId="0" borderId="11" xfId="63" applyFont="1" applyFill="1" applyBorder="1" applyAlignment="1">
      <alignment vertical="center"/>
      <protection/>
    </xf>
    <xf numFmtId="38" fontId="18" fillId="0" borderId="69" xfId="49" applyFont="1" applyFill="1" applyBorder="1" applyAlignment="1" applyProtection="1">
      <alignment horizontal="right" vertical="center"/>
      <protection locked="0"/>
    </xf>
    <xf numFmtId="38" fontId="18" fillId="0" borderId="70" xfId="49" applyFont="1" applyFill="1" applyBorder="1" applyAlignment="1" applyProtection="1">
      <alignment horizontal="right" vertical="center"/>
      <protection locked="0"/>
    </xf>
    <xf numFmtId="38" fontId="18" fillId="0" borderId="71" xfId="49" applyFont="1" applyFill="1" applyBorder="1" applyAlignment="1" applyProtection="1">
      <alignment horizontal="right" vertical="center"/>
      <protection locked="0"/>
    </xf>
    <xf numFmtId="38" fontId="18" fillId="0" borderId="72" xfId="49" applyFont="1" applyFill="1" applyBorder="1" applyAlignment="1" applyProtection="1">
      <alignment horizontal="right" vertical="center"/>
      <protection locked="0"/>
    </xf>
    <xf numFmtId="38" fontId="18" fillId="0" borderId="73" xfId="49" applyFont="1" applyFill="1" applyBorder="1" applyAlignment="1" applyProtection="1">
      <alignment horizontal="right" vertical="center"/>
      <protection locked="0"/>
    </xf>
    <xf numFmtId="38" fontId="29" fillId="0" borderId="70" xfId="49" applyFont="1" applyFill="1" applyBorder="1" applyAlignment="1" applyProtection="1">
      <alignment horizontal="right" vertical="center"/>
      <protection locked="0"/>
    </xf>
    <xf numFmtId="38" fontId="18" fillId="0" borderId="74" xfId="49" applyFont="1" applyFill="1" applyBorder="1" applyAlignment="1" applyProtection="1">
      <alignment horizontal="right" vertical="center"/>
      <protection locked="0"/>
    </xf>
    <xf numFmtId="38" fontId="18" fillId="0" borderId="75" xfId="49" applyFont="1" applyFill="1" applyBorder="1" applyAlignment="1">
      <alignment horizontal="right" vertical="center"/>
    </xf>
    <xf numFmtId="38" fontId="18" fillId="0" borderId="55" xfId="49" applyFont="1" applyFill="1" applyBorder="1" applyAlignment="1">
      <alignment horizontal="right" vertical="center"/>
    </xf>
    <xf numFmtId="38" fontId="18" fillId="6" borderId="15" xfId="49" applyFont="1" applyFill="1" applyBorder="1" applyAlignment="1" applyProtection="1">
      <alignment horizontal="right" vertical="center"/>
      <protection locked="0"/>
    </xf>
    <xf numFmtId="38" fontId="18" fillId="6" borderId="24" xfId="49" applyFont="1" applyFill="1" applyBorder="1" applyAlignment="1" applyProtection="1">
      <alignment horizontal="right" vertical="center"/>
      <protection locked="0"/>
    </xf>
    <xf numFmtId="38" fontId="18" fillId="6" borderId="76" xfId="49" applyFont="1" applyFill="1" applyBorder="1" applyAlignment="1" applyProtection="1">
      <alignment horizontal="right" vertical="center"/>
      <protection locked="0"/>
    </xf>
    <xf numFmtId="38" fontId="18" fillId="6" borderId="77" xfId="49" applyFont="1" applyFill="1" applyBorder="1" applyAlignment="1" applyProtection="1">
      <alignment horizontal="right" vertical="center"/>
      <protection locked="0"/>
    </xf>
    <xf numFmtId="38" fontId="18" fillId="6" borderId="78" xfId="49" applyFont="1" applyFill="1" applyBorder="1" applyAlignment="1" applyProtection="1">
      <alignment horizontal="right" vertical="center"/>
      <protection locked="0"/>
    </xf>
    <xf numFmtId="38" fontId="18" fillId="6" borderId="26" xfId="49" applyFont="1" applyFill="1" applyBorder="1" applyAlignment="1" applyProtection="1">
      <alignment horizontal="right" vertical="center"/>
      <protection locked="0"/>
    </xf>
    <xf numFmtId="0" fontId="18" fillId="6" borderId="76" xfId="63" applyFont="1" applyFill="1" applyBorder="1" applyAlignment="1" applyProtection="1">
      <alignment vertical="center"/>
      <protection locked="0"/>
    </xf>
    <xf numFmtId="0" fontId="18" fillId="6" borderId="78" xfId="63" applyFont="1" applyFill="1" applyBorder="1" applyAlignment="1" applyProtection="1">
      <alignment vertical="center"/>
      <protection locked="0"/>
    </xf>
    <xf numFmtId="0" fontId="26" fillId="3" borderId="10" xfId="63" applyFont="1" applyFill="1" applyBorder="1" applyAlignment="1">
      <alignment horizontal="center" vertical="center"/>
      <protection/>
    </xf>
    <xf numFmtId="0" fontId="26" fillId="3" borderId="16" xfId="63" applyFont="1" applyFill="1" applyBorder="1" applyAlignment="1">
      <alignment horizontal="center" vertical="center"/>
      <protection/>
    </xf>
    <xf numFmtId="0" fontId="26" fillId="3" borderId="21" xfId="63" applyFont="1" applyFill="1" applyBorder="1" applyAlignment="1">
      <alignment horizontal="center" vertical="center"/>
      <protection/>
    </xf>
    <xf numFmtId="0" fontId="26" fillId="3" borderId="79" xfId="63" applyFont="1" applyFill="1" applyBorder="1" applyAlignment="1">
      <alignment horizontal="center" vertical="center"/>
      <protection/>
    </xf>
    <xf numFmtId="0" fontId="26" fillId="3" borderId="69" xfId="63" applyFont="1" applyFill="1" applyBorder="1" applyAlignment="1">
      <alignment horizontal="center" vertical="center"/>
      <protection/>
    </xf>
    <xf numFmtId="0" fontId="27" fillId="3" borderId="63" xfId="63" applyFont="1" applyFill="1" applyBorder="1" applyAlignment="1">
      <alignment horizontal="center" vertical="center"/>
      <protection/>
    </xf>
    <xf numFmtId="0" fontId="27" fillId="3" borderId="61" xfId="63" applyFont="1" applyFill="1" applyBorder="1" applyAlignment="1">
      <alignment horizontal="center" vertical="center"/>
      <protection/>
    </xf>
    <xf numFmtId="0" fontId="27" fillId="3" borderId="54" xfId="63" applyFont="1" applyFill="1" applyBorder="1" applyAlignment="1">
      <alignment horizontal="center" vertical="center"/>
      <protection/>
    </xf>
    <xf numFmtId="0" fontId="27" fillId="3" borderId="53" xfId="63" applyFont="1" applyFill="1" applyBorder="1" applyAlignment="1">
      <alignment horizontal="center" vertical="center"/>
      <protection/>
    </xf>
    <xf numFmtId="0" fontId="27" fillId="3" borderId="40" xfId="63" applyFont="1" applyFill="1" applyBorder="1" applyAlignment="1">
      <alignment horizontal="center" vertical="center"/>
      <protection/>
    </xf>
    <xf numFmtId="0" fontId="27" fillId="3" borderId="42" xfId="63" applyFont="1" applyFill="1" applyBorder="1" applyAlignment="1">
      <alignment horizontal="center" vertical="center"/>
      <protection/>
    </xf>
    <xf numFmtId="0" fontId="26" fillId="3" borderId="49" xfId="63" applyFont="1" applyFill="1" applyBorder="1" applyAlignment="1">
      <alignment horizontal="center" vertical="center" textRotation="255"/>
      <protection/>
    </xf>
    <xf numFmtId="0" fontId="26" fillId="3" borderId="48" xfId="63" applyFont="1" applyFill="1" applyBorder="1" applyAlignment="1">
      <alignment horizontal="center" vertical="center" textRotation="255"/>
      <protection/>
    </xf>
    <xf numFmtId="0" fontId="26" fillId="3" borderId="44" xfId="63" applyFont="1" applyFill="1" applyBorder="1" applyAlignment="1">
      <alignment horizontal="center" vertical="center" textRotation="255"/>
      <protection/>
    </xf>
    <xf numFmtId="0" fontId="28" fillId="3" borderId="28" xfId="63" applyFont="1" applyFill="1" applyBorder="1" applyAlignment="1">
      <alignment horizontal="center" vertical="center" shrinkToFit="1"/>
      <protection/>
    </xf>
    <xf numFmtId="0" fontId="28" fillId="3" borderId="74" xfId="63" applyFont="1" applyFill="1" applyBorder="1" applyAlignment="1">
      <alignment horizontal="center" vertical="center" shrinkToFit="1"/>
      <protection/>
    </xf>
    <xf numFmtId="0" fontId="27" fillId="3" borderId="80" xfId="63" applyFont="1" applyFill="1" applyBorder="1" applyAlignment="1">
      <alignment horizontal="center" vertical="center"/>
      <protection/>
    </xf>
    <xf numFmtId="0" fontId="27" fillId="3" borderId="38" xfId="63" applyFont="1" applyFill="1" applyBorder="1" applyAlignment="1">
      <alignment horizontal="center" vertical="center"/>
      <protection/>
    </xf>
    <xf numFmtId="0" fontId="26" fillId="3" borderId="43" xfId="63" applyFont="1" applyFill="1" applyBorder="1" applyAlignment="1">
      <alignment horizontal="center" vertical="center"/>
      <protection/>
    </xf>
    <xf numFmtId="0" fontId="26" fillId="3" borderId="17" xfId="63" applyFont="1" applyFill="1" applyBorder="1" applyAlignment="1">
      <alignment horizontal="center" vertical="center"/>
      <protection/>
    </xf>
    <xf numFmtId="0" fontId="26" fillId="3" borderId="18" xfId="63" applyFont="1" applyFill="1" applyBorder="1" applyAlignment="1">
      <alignment horizontal="center" vertical="center"/>
      <protection/>
    </xf>
    <xf numFmtId="0" fontId="26" fillId="3" borderId="35" xfId="63" applyFont="1" applyFill="1" applyBorder="1" applyAlignment="1">
      <alignment horizontal="center" vertical="center"/>
      <protection/>
    </xf>
    <xf numFmtId="0" fontId="27" fillId="3" borderId="20" xfId="63" applyFont="1" applyFill="1" applyBorder="1" applyAlignment="1">
      <alignment horizontal="center" vertical="center"/>
      <protection/>
    </xf>
    <xf numFmtId="0" fontId="27" fillId="3" borderId="26" xfId="63" applyFont="1" applyFill="1" applyBorder="1" applyAlignment="1">
      <alignment horizontal="center" vertical="center"/>
      <protection/>
    </xf>
    <xf numFmtId="0" fontId="27" fillId="3" borderId="81" xfId="63" applyFont="1" applyFill="1" applyBorder="1" applyAlignment="1">
      <alignment horizontal="center" vertical="center" textRotation="255"/>
      <protection/>
    </xf>
    <xf numFmtId="0" fontId="27" fillId="3" borderId="82" xfId="63" applyFont="1" applyFill="1" applyBorder="1" applyAlignment="1">
      <alignment horizontal="center" vertical="center" textRotation="255"/>
      <protection/>
    </xf>
    <xf numFmtId="0" fontId="26" fillId="3" borderId="51" xfId="63" applyFont="1" applyFill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8" fillId="0" borderId="21" xfId="63" applyFont="1" applyBorder="1" applyAlignment="1">
      <alignment horizontal="center" vertical="center"/>
      <protection/>
    </xf>
    <xf numFmtId="0" fontId="18" fillId="0" borderId="12" xfId="63" applyFont="1" applyBorder="1" applyAlignment="1">
      <alignment horizontal="center" vertical="center"/>
      <protection/>
    </xf>
    <xf numFmtId="0" fontId="18" fillId="0" borderId="51" xfId="63" applyFont="1" applyBorder="1" applyAlignment="1">
      <alignment horizontal="center" vertical="center"/>
      <protection/>
    </xf>
    <xf numFmtId="0" fontId="18" fillId="0" borderId="64" xfId="63" applyFont="1" applyFill="1" applyBorder="1" applyAlignment="1">
      <alignment horizontal="center" vertical="center"/>
      <protection/>
    </xf>
    <xf numFmtId="0" fontId="18" fillId="0" borderId="13" xfId="63" applyFont="1" applyFill="1" applyBorder="1" applyAlignment="1">
      <alignment horizontal="center" vertical="center"/>
      <protection/>
    </xf>
    <xf numFmtId="0" fontId="18" fillId="0" borderId="11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現況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01"/>
  <sheetViews>
    <sheetView showZeros="0" tabSelected="1" view="pageBreakPreview" zoomScale="70" zoomScaleSheetLayoutView="70" zoomScalePageLayoutView="0" workbookViewId="0" topLeftCell="A1">
      <pane xSplit="2" ySplit="5" topLeftCell="C6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F84" sqref="F84:F85"/>
    </sheetView>
  </sheetViews>
  <sheetFormatPr defaultColWidth="8.00390625" defaultRowHeight="13.5"/>
  <cols>
    <col min="1" max="1" width="12.375" style="1" customWidth="1"/>
    <col min="2" max="2" width="13.875" style="2" customWidth="1"/>
    <col min="3" max="3" width="7.25390625" style="2" customWidth="1"/>
    <col min="4" max="4" width="9.125" style="2" customWidth="1"/>
    <col min="5" max="6" width="5.625" style="2" customWidth="1"/>
    <col min="7" max="7" width="5.625" style="6" customWidth="1"/>
    <col min="8" max="14" width="8.625" style="2" customWidth="1"/>
    <col min="15" max="24" width="5.00390625" style="2" customWidth="1"/>
    <col min="25" max="16384" width="8.00390625" style="2" customWidth="1"/>
  </cols>
  <sheetData>
    <row r="1" spans="1:14" ht="24" customHeight="1" thickBot="1">
      <c r="A1" s="43" t="s">
        <v>66</v>
      </c>
      <c r="C1" s="3"/>
      <c r="D1" s="4"/>
      <c r="E1" s="5"/>
      <c r="F1" s="5"/>
      <c r="G1" s="5"/>
      <c r="H1" s="3"/>
      <c r="I1" s="6"/>
      <c r="J1" s="7"/>
      <c r="L1" s="6"/>
      <c r="N1" s="44" t="s">
        <v>69</v>
      </c>
    </row>
    <row r="2" spans="1:14" s="8" customFormat="1" ht="16.5" customHeight="1">
      <c r="A2" s="133" t="s">
        <v>0</v>
      </c>
      <c r="B2" s="133" t="s">
        <v>1</v>
      </c>
      <c r="C2" s="144" t="s">
        <v>2</v>
      </c>
      <c r="D2" s="133" t="s">
        <v>3</v>
      </c>
      <c r="E2" s="151" t="s">
        <v>67</v>
      </c>
      <c r="F2" s="136"/>
      <c r="G2" s="137"/>
      <c r="H2" s="136" t="s">
        <v>4</v>
      </c>
      <c r="I2" s="136"/>
      <c r="J2" s="136"/>
      <c r="K2" s="136"/>
      <c r="L2" s="136"/>
      <c r="M2" s="136"/>
      <c r="N2" s="137"/>
    </row>
    <row r="3" spans="1:14" s="8" customFormat="1" ht="19.5" customHeight="1">
      <c r="A3" s="134"/>
      <c r="B3" s="134"/>
      <c r="C3" s="145"/>
      <c r="D3" s="134"/>
      <c r="E3" s="152" t="s">
        <v>5</v>
      </c>
      <c r="F3" s="153"/>
      <c r="G3" s="154"/>
      <c r="H3" s="147" t="s">
        <v>68</v>
      </c>
      <c r="I3" s="147"/>
      <c r="J3" s="147"/>
      <c r="K3" s="147"/>
      <c r="L3" s="147"/>
      <c r="M3" s="147"/>
      <c r="N3" s="148"/>
    </row>
    <row r="4" spans="1:14" s="8" customFormat="1" ht="11.25" customHeight="1">
      <c r="A4" s="134"/>
      <c r="B4" s="134"/>
      <c r="C4" s="145"/>
      <c r="D4" s="134"/>
      <c r="E4" s="138" t="s">
        <v>6</v>
      </c>
      <c r="F4" s="155" t="s">
        <v>7</v>
      </c>
      <c r="G4" s="157" t="s">
        <v>8</v>
      </c>
      <c r="H4" s="140" t="s">
        <v>9</v>
      </c>
      <c r="I4" s="142" t="s">
        <v>10</v>
      </c>
      <c r="J4" s="142" t="s">
        <v>11</v>
      </c>
      <c r="K4" s="142" t="s">
        <v>12</v>
      </c>
      <c r="L4" s="142" t="s">
        <v>13</v>
      </c>
      <c r="M4" s="142" t="s">
        <v>14</v>
      </c>
      <c r="N4" s="149" t="s">
        <v>8</v>
      </c>
    </row>
    <row r="5" spans="1:14" s="8" customFormat="1" ht="11.25" customHeight="1" thickBot="1">
      <c r="A5" s="159"/>
      <c r="B5" s="135"/>
      <c r="C5" s="146"/>
      <c r="D5" s="135"/>
      <c r="E5" s="139"/>
      <c r="F5" s="156"/>
      <c r="G5" s="158"/>
      <c r="H5" s="141"/>
      <c r="I5" s="143"/>
      <c r="J5" s="143"/>
      <c r="K5" s="143"/>
      <c r="L5" s="143"/>
      <c r="M5" s="143"/>
      <c r="N5" s="150"/>
    </row>
    <row r="6" spans="1:14" ht="22.5" customHeight="1">
      <c r="A6" s="160" t="s">
        <v>15</v>
      </c>
      <c r="B6" s="9" t="s">
        <v>16</v>
      </c>
      <c r="C6" s="63">
        <v>20</v>
      </c>
      <c r="D6" s="72">
        <v>2000</v>
      </c>
      <c r="E6" s="93">
        <v>2</v>
      </c>
      <c r="F6" s="125">
        <v>335</v>
      </c>
      <c r="G6" s="116">
        <f aca="true" t="shared" si="0" ref="G6:G69">E6+F6</f>
        <v>337</v>
      </c>
      <c r="H6" s="78">
        <v>49</v>
      </c>
      <c r="I6" s="54">
        <v>242</v>
      </c>
      <c r="J6" s="54">
        <v>348</v>
      </c>
      <c r="K6" s="54">
        <v>400</v>
      </c>
      <c r="L6" s="54">
        <v>388</v>
      </c>
      <c r="M6" s="55">
        <v>411</v>
      </c>
      <c r="N6" s="41">
        <f aca="true" t="shared" si="1" ref="N6:N37">SUM(H6:M6)</f>
        <v>1838</v>
      </c>
    </row>
    <row r="7" spans="1:14" ht="22.5" customHeight="1" thickBot="1">
      <c r="A7" s="161"/>
      <c r="B7" s="10" t="s">
        <v>17</v>
      </c>
      <c r="C7" s="64">
        <v>26</v>
      </c>
      <c r="D7" s="73">
        <v>3315</v>
      </c>
      <c r="E7" s="94">
        <v>6</v>
      </c>
      <c r="F7" s="126">
        <v>474</v>
      </c>
      <c r="G7" s="117">
        <f t="shared" si="0"/>
        <v>480</v>
      </c>
      <c r="H7" s="79">
        <v>77</v>
      </c>
      <c r="I7" s="56">
        <v>432</v>
      </c>
      <c r="J7" s="56">
        <v>563</v>
      </c>
      <c r="K7" s="56">
        <v>685</v>
      </c>
      <c r="L7" s="56">
        <v>746</v>
      </c>
      <c r="M7" s="51">
        <v>709</v>
      </c>
      <c r="N7" s="42">
        <f t="shared" si="1"/>
        <v>3212</v>
      </c>
    </row>
    <row r="8" spans="1:14" ht="22.5" customHeight="1">
      <c r="A8" s="160" t="s">
        <v>18</v>
      </c>
      <c r="B8" s="11" t="s">
        <v>16</v>
      </c>
      <c r="C8" s="65">
        <v>17</v>
      </c>
      <c r="D8" s="74">
        <v>2287</v>
      </c>
      <c r="E8" s="95">
        <v>4</v>
      </c>
      <c r="F8" s="127">
        <v>271</v>
      </c>
      <c r="G8" s="118">
        <f t="shared" si="0"/>
        <v>275</v>
      </c>
      <c r="H8" s="80">
        <v>31</v>
      </c>
      <c r="I8" s="46">
        <v>156</v>
      </c>
      <c r="J8" s="46">
        <v>257</v>
      </c>
      <c r="K8" s="46">
        <v>431</v>
      </c>
      <c r="L8" s="46">
        <v>487</v>
      </c>
      <c r="M8" s="50">
        <v>446</v>
      </c>
      <c r="N8" s="33">
        <f t="shared" si="1"/>
        <v>1808</v>
      </c>
    </row>
    <row r="9" spans="1:14" ht="22.5" customHeight="1" thickBot="1">
      <c r="A9" s="161"/>
      <c r="B9" s="12" t="s">
        <v>17</v>
      </c>
      <c r="C9" s="66">
        <v>16</v>
      </c>
      <c r="D9" s="75">
        <v>2240</v>
      </c>
      <c r="E9" s="96">
        <v>5</v>
      </c>
      <c r="F9" s="128">
        <v>293</v>
      </c>
      <c r="G9" s="119">
        <f t="shared" si="0"/>
        <v>298</v>
      </c>
      <c r="H9" s="81">
        <v>72</v>
      </c>
      <c r="I9" s="47">
        <v>236</v>
      </c>
      <c r="J9" s="47">
        <v>351</v>
      </c>
      <c r="K9" s="47">
        <v>488</v>
      </c>
      <c r="L9" s="47">
        <v>529</v>
      </c>
      <c r="M9" s="57">
        <v>483</v>
      </c>
      <c r="N9" s="40">
        <f t="shared" si="1"/>
        <v>2159</v>
      </c>
    </row>
    <row r="10" spans="1:14" ht="22.5" customHeight="1">
      <c r="A10" s="160" t="s">
        <v>19</v>
      </c>
      <c r="B10" s="9" t="s">
        <v>16</v>
      </c>
      <c r="C10" s="63">
        <v>10</v>
      </c>
      <c r="D10" s="72">
        <v>1095</v>
      </c>
      <c r="E10" s="93">
        <v>1</v>
      </c>
      <c r="F10" s="125">
        <v>141</v>
      </c>
      <c r="G10" s="116">
        <f t="shared" si="0"/>
        <v>142</v>
      </c>
      <c r="H10" s="78">
        <v>17</v>
      </c>
      <c r="I10" s="54">
        <v>68</v>
      </c>
      <c r="J10" s="54">
        <v>120</v>
      </c>
      <c r="K10" s="54">
        <v>224</v>
      </c>
      <c r="L10" s="54">
        <v>256</v>
      </c>
      <c r="M10" s="55">
        <v>235</v>
      </c>
      <c r="N10" s="41">
        <f t="shared" si="1"/>
        <v>920</v>
      </c>
    </row>
    <row r="11" spans="1:14" ht="22.5" customHeight="1" thickBot="1">
      <c r="A11" s="161"/>
      <c r="B11" s="10" t="s">
        <v>17</v>
      </c>
      <c r="C11" s="67">
        <v>14</v>
      </c>
      <c r="D11" s="76">
        <v>1725</v>
      </c>
      <c r="E11" s="97">
        <v>6</v>
      </c>
      <c r="F11" s="126">
        <v>262</v>
      </c>
      <c r="G11" s="117">
        <f t="shared" si="0"/>
        <v>268</v>
      </c>
      <c r="H11" s="82">
        <v>43</v>
      </c>
      <c r="I11" s="49">
        <v>200</v>
      </c>
      <c r="J11" s="49">
        <v>266</v>
      </c>
      <c r="K11" s="49">
        <v>335</v>
      </c>
      <c r="L11" s="49">
        <v>389</v>
      </c>
      <c r="M11" s="51">
        <v>402</v>
      </c>
      <c r="N11" s="42">
        <f t="shared" si="1"/>
        <v>1635</v>
      </c>
    </row>
    <row r="12" spans="1:14" ht="22.5" customHeight="1">
      <c r="A12" s="160" t="s">
        <v>20</v>
      </c>
      <c r="B12" s="11" t="s">
        <v>16</v>
      </c>
      <c r="C12" s="65">
        <v>10</v>
      </c>
      <c r="D12" s="74">
        <v>1360</v>
      </c>
      <c r="E12" s="95">
        <v>7</v>
      </c>
      <c r="F12" s="127">
        <v>190</v>
      </c>
      <c r="G12" s="118">
        <f t="shared" si="0"/>
        <v>197</v>
      </c>
      <c r="H12" s="83">
        <v>18</v>
      </c>
      <c r="I12" s="58">
        <v>98</v>
      </c>
      <c r="J12" s="58">
        <v>142</v>
      </c>
      <c r="K12" s="58">
        <v>282</v>
      </c>
      <c r="L12" s="58">
        <v>291</v>
      </c>
      <c r="M12" s="50">
        <v>278</v>
      </c>
      <c r="N12" s="33">
        <f t="shared" si="1"/>
        <v>1109</v>
      </c>
    </row>
    <row r="13" spans="1:14" ht="22.5" customHeight="1" thickBot="1">
      <c r="A13" s="161"/>
      <c r="B13" s="12" t="s">
        <v>17</v>
      </c>
      <c r="C13" s="66">
        <v>5</v>
      </c>
      <c r="D13" s="75">
        <v>726</v>
      </c>
      <c r="E13" s="96">
        <v>2</v>
      </c>
      <c r="F13" s="128">
        <v>108</v>
      </c>
      <c r="G13" s="120">
        <f t="shared" si="0"/>
        <v>110</v>
      </c>
      <c r="H13" s="84">
        <v>24</v>
      </c>
      <c r="I13" s="59">
        <v>78</v>
      </c>
      <c r="J13" s="59">
        <v>93</v>
      </c>
      <c r="K13" s="59">
        <v>170</v>
      </c>
      <c r="L13" s="59">
        <v>135</v>
      </c>
      <c r="M13" s="57">
        <v>130</v>
      </c>
      <c r="N13" s="40">
        <f t="shared" si="1"/>
        <v>630</v>
      </c>
    </row>
    <row r="14" spans="1:14" ht="22.5" customHeight="1">
      <c r="A14" s="160" t="s">
        <v>21</v>
      </c>
      <c r="B14" s="9" t="s">
        <v>16</v>
      </c>
      <c r="C14" s="63">
        <v>10</v>
      </c>
      <c r="D14" s="72">
        <v>950</v>
      </c>
      <c r="E14" s="93">
        <v>3</v>
      </c>
      <c r="F14" s="125">
        <v>131</v>
      </c>
      <c r="G14" s="116">
        <f t="shared" si="0"/>
        <v>134</v>
      </c>
      <c r="H14" s="78">
        <v>8</v>
      </c>
      <c r="I14" s="54">
        <v>42</v>
      </c>
      <c r="J14" s="54">
        <v>85</v>
      </c>
      <c r="K14" s="54">
        <v>204</v>
      </c>
      <c r="L14" s="54">
        <v>199</v>
      </c>
      <c r="M14" s="55">
        <v>199</v>
      </c>
      <c r="N14" s="41">
        <f t="shared" si="1"/>
        <v>737</v>
      </c>
    </row>
    <row r="15" spans="1:14" ht="22.5" customHeight="1" thickBot="1">
      <c r="A15" s="161"/>
      <c r="B15" s="10" t="s">
        <v>17</v>
      </c>
      <c r="C15" s="67">
        <v>9</v>
      </c>
      <c r="D15" s="76">
        <v>1400</v>
      </c>
      <c r="E15" s="94">
        <v>0</v>
      </c>
      <c r="F15" s="126">
        <v>174</v>
      </c>
      <c r="G15" s="117">
        <f t="shared" si="0"/>
        <v>174</v>
      </c>
      <c r="H15" s="79">
        <v>9</v>
      </c>
      <c r="I15" s="56">
        <v>113</v>
      </c>
      <c r="J15" s="56">
        <v>172</v>
      </c>
      <c r="K15" s="56">
        <v>332</v>
      </c>
      <c r="L15" s="56">
        <v>359</v>
      </c>
      <c r="M15" s="51">
        <v>354</v>
      </c>
      <c r="N15" s="42">
        <f t="shared" si="1"/>
        <v>1339</v>
      </c>
    </row>
    <row r="16" spans="1:14" ht="22.5" customHeight="1">
      <c r="A16" s="160" t="s">
        <v>22</v>
      </c>
      <c r="B16" s="11" t="s">
        <v>16</v>
      </c>
      <c r="C16" s="65">
        <v>17</v>
      </c>
      <c r="D16" s="74">
        <v>1560</v>
      </c>
      <c r="E16" s="95">
        <v>1</v>
      </c>
      <c r="F16" s="127">
        <v>159</v>
      </c>
      <c r="G16" s="118">
        <f t="shared" si="0"/>
        <v>160</v>
      </c>
      <c r="H16" s="85">
        <v>12</v>
      </c>
      <c r="I16" s="60">
        <v>57</v>
      </c>
      <c r="J16" s="60">
        <v>90</v>
      </c>
      <c r="K16" s="60">
        <v>319</v>
      </c>
      <c r="L16" s="61">
        <v>353</v>
      </c>
      <c r="M16" s="50">
        <v>376</v>
      </c>
      <c r="N16" s="33">
        <f t="shared" si="1"/>
        <v>1207</v>
      </c>
    </row>
    <row r="17" spans="1:14" ht="22.5" customHeight="1" thickBot="1">
      <c r="A17" s="161"/>
      <c r="B17" s="12" t="s">
        <v>17</v>
      </c>
      <c r="C17" s="66">
        <v>6</v>
      </c>
      <c r="D17" s="75">
        <v>445</v>
      </c>
      <c r="E17" s="96">
        <v>3</v>
      </c>
      <c r="F17" s="128">
        <v>114</v>
      </c>
      <c r="G17" s="120">
        <f t="shared" si="0"/>
        <v>117</v>
      </c>
      <c r="H17" s="86">
        <v>34</v>
      </c>
      <c r="I17" s="62">
        <v>89</v>
      </c>
      <c r="J17" s="62">
        <v>113</v>
      </c>
      <c r="K17" s="62">
        <v>62</v>
      </c>
      <c r="L17" s="53">
        <v>63</v>
      </c>
      <c r="M17" s="57">
        <v>64</v>
      </c>
      <c r="N17" s="40">
        <f t="shared" si="1"/>
        <v>425</v>
      </c>
    </row>
    <row r="18" spans="1:14" ht="22.5" customHeight="1">
      <c r="A18" s="160" t="s">
        <v>23</v>
      </c>
      <c r="B18" s="9" t="s">
        <v>16</v>
      </c>
      <c r="C18" s="63">
        <v>0</v>
      </c>
      <c r="D18" s="72">
        <v>0</v>
      </c>
      <c r="E18" s="93">
        <v>0</v>
      </c>
      <c r="F18" s="125">
        <v>0</v>
      </c>
      <c r="G18" s="116">
        <f t="shared" si="0"/>
        <v>0</v>
      </c>
      <c r="H18" s="78"/>
      <c r="I18" s="54"/>
      <c r="J18" s="54"/>
      <c r="K18" s="54"/>
      <c r="L18" s="54">
        <v>0</v>
      </c>
      <c r="M18" s="55">
        <v>0</v>
      </c>
      <c r="N18" s="41">
        <f t="shared" si="1"/>
        <v>0</v>
      </c>
    </row>
    <row r="19" spans="1:14" ht="22.5" customHeight="1" thickBot="1">
      <c r="A19" s="161"/>
      <c r="B19" s="10" t="s">
        <v>17</v>
      </c>
      <c r="C19" s="67">
        <v>6</v>
      </c>
      <c r="D19" s="76">
        <v>470</v>
      </c>
      <c r="E19" s="97">
        <v>0</v>
      </c>
      <c r="F19" s="126">
        <v>81</v>
      </c>
      <c r="G19" s="117">
        <f t="shared" si="0"/>
        <v>81</v>
      </c>
      <c r="H19" s="82">
        <v>4</v>
      </c>
      <c r="I19" s="49">
        <v>24</v>
      </c>
      <c r="J19" s="49">
        <v>49</v>
      </c>
      <c r="K19" s="49">
        <v>108</v>
      </c>
      <c r="L19" s="49">
        <v>107</v>
      </c>
      <c r="M19" s="51">
        <v>126</v>
      </c>
      <c r="N19" s="42">
        <f t="shared" si="1"/>
        <v>418</v>
      </c>
    </row>
    <row r="20" spans="1:14" ht="22.5" customHeight="1">
      <c r="A20" s="160" t="s">
        <v>24</v>
      </c>
      <c r="B20" s="11" t="s">
        <v>16</v>
      </c>
      <c r="C20" s="65">
        <v>7</v>
      </c>
      <c r="D20" s="74">
        <v>860</v>
      </c>
      <c r="E20" s="95">
        <v>2</v>
      </c>
      <c r="F20" s="127">
        <v>106</v>
      </c>
      <c r="G20" s="118">
        <f t="shared" si="0"/>
        <v>108</v>
      </c>
      <c r="H20" s="80">
        <v>5</v>
      </c>
      <c r="I20" s="46">
        <v>38</v>
      </c>
      <c r="J20" s="46">
        <v>64</v>
      </c>
      <c r="K20" s="46">
        <v>140</v>
      </c>
      <c r="L20" s="46">
        <v>177</v>
      </c>
      <c r="M20" s="50">
        <v>194</v>
      </c>
      <c r="N20" s="33">
        <f t="shared" si="1"/>
        <v>618</v>
      </c>
    </row>
    <row r="21" spans="1:14" ht="22.5" customHeight="1" thickBot="1">
      <c r="A21" s="161"/>
      <c r="B21" s="12" t="s">
        <v>17</v>
      </c>
      <c r="C21" s="66">
        <v>2</v>
      </c>
      <c r="D21" s="75">
        <v>200</v>
      </c>
      <c r="E21" s="96">
        <v>1</v>
      </c>
      <c r="F21" s="128">
        <v>30</v>
      </c>
      <c r="G21" s="120">
        <f t="shared" si="0"/>
        <v>31</v>
      </c>
      <c r="H21" s="81">
        <v>3</v>
      </c>
      <c r="I21" s="47">
        <v>19</v>
      </c>
      <c r="J21" s="47">
        <v>28</v>
      </c>
      <c r="K21" s="47">
        <v>26</v>
      </c>
      <c r="L21" s="47">
        <v>29</v>
      </c>
      <c r="M21" s="57">
        <v>32</v>
      </c>
      <c r="N21" s="40">
        <f t="shared" si="1"/>
        <v>137</v>
      </c>
    </row>
    <row r="22" spans="1:14" ht="22.5" customHeight="1">
      <c r="A22" s="160" t="s">
        <v>25</v>
      </c>
      <c r="B22" s="9" t="s">
        <v>16</v>
      </c>
      <c r="C22" s="63">
        <v>0</v>
      </c>
      <c r="D22" s="72">
        <v>0</v>
      </c>
      <c r="E22" s="93">
        <v>0</v>
      </c>
      <c r="F22" s="125">
        <v>0</v>
      </c>
      <c r="G22" s="116">
        <f t="shared" si="0"/>
        <v>0</v>
      </c>
      <c r="H22" s="78">
        <v>0</v>
      </c>
      <c r="I22" s="54">
        <v>0</v>
      </c>
      <c r="J22" s="54">
        <v>0</v>
      </c>
      <c r="K22" s="54">
        <v>0</v>
      </c>
      <c r="L22" s="54">
        <v>0</v>
      </c>
      <c r="M22" s="55">
        <v>0</v>
      </c>
      <c r="N22" s="41">
        <f t="shared" si="1"/>
        <v>0</v>
      </c>
    </row>
    <row r="23" spans="1:14" ht="22.5" customHeight="1" thickBot="1">
      <c r="A23" s="161"/>
      <c r="B23" s="10" t="s">
        <v>17</v>
      </c>
      <c r="C23" s="67">
        <v>11</v>
      </c>
      <c r="D23" s="76">
        <v>1870</v>
      </c>
      <c r="E23" s="97">
        <v>0</v>
      </c>
      <c r="F23" s="126">
        <v>212</v>
      </c>
      <c r="G23" s="117">
        <f t="shared" si="0"/>
        <v>212</v>
      </c>
      <c r="H23" s="82">
        <v>22</v>
      </c>
      <c r="I23" s="49">
        <v>130</v>
      </c>
      <c r="J23" s="49">
        <v>214</v>
      </c>
      <c r="K23" s="49">
        <v>421</v>
      </c>
      <c r="L23" s="49">
        <v>385</v>
      </c>
      <c r="M23" s="51">
        <v>448</v>
      </c>
      <c r="N23" s="45">
        <f t="shared" si="1"/>
        <v>1620</v>
      </c>
    </row>
    <row r="24" spans="1:14" ht="22.5" customHeight="1">
      <c r="A24" s="160" t="s">
        <v>26</v>
      </c>
      <c r="B24" s="11" t="s">
        <v>16</v>
      </c>
      <c r="C24" s="65">
        <v>13</v>
      </c>
      <c r="D24" s="74">
        <v>1225</v>
      </c>
      <c r="E24" s="95">
        <v>2</v>
      </c>
      <c r="F24" s="127">
        <v>127</v>
      </c>
      <c r="G24" s="118">
        <f t="shared" si="0"/>
        <v>129</v>
      </c>
      <c r="H24" s="80">
        <v>17</v>
      </c>
      <c r="I24" s="46">
        <v>67</v>
      </c>
      <c r="J24" s="46">
        <v>92</v>
      </c>
      <c r="K24" s="46">
        <v>266</v>
      </c>
      <c r="L24" s="46">
        <v>260</v>
      </c>
      <c r="M24" s="50">
        <v>285</v>
      </c>
      <c r="N24" s="33">
        <f t="shared" si="1"/>
        <v>987</v>
      </c>
    </row>
    <row r="25" spans="1:14" ht="22.5" customHeight="1" thickBot="1">
      <c r="A25" s="161"/>
      <c r="B25" s="12" t="s">
        <v>17</v>
      </c>
      <c r="C25" s="66">
        <v>2</v>
      </c>
      <c r="D25" s="75">
        <v>120</v>
      </c>
      <c r="E25" s="96">
        <v>0</v>
      </c>
      <c r="F25" s="128">
        <v>20</v>
      </c>
      <c r="G25" s="120">
        <f t="shared" si="0"/>
        <v>20</v>
      </c>
      <c r="H25" s="81">
        <v>7</v>
      </c>
      <c r="I25" s="47">
        <v>18</v>
      </c>
      <c r="J25" s="47">
        <v>21</v>
      </c>
      <c r="K25" s="47">
        <v>22</v>
      </c>
      <c r="L25" s="47">
        <v>37</v>
      </c>
      <c r="M25" s="57">
        <v>26</v>
      </c>
      <c r="N25" s="40">
        <f t="shared" si="1"/>
        <v>131</v>
      </c>
    </row>
    <row r="26" spans="1:14" ht="22.5" customHeight="1">
      <c r="A26" s="160" t="s">
        <v>27</v>
      </c>
      <c r="B26" s="9" t="s">
        <v>16</v>
      </c>
      <c r="C26" s="63">
        <v>10</v>
      </c>
      <c r="D26" s="72">
        <v>885</v>
      </c>
      <c r="E26" s="93">
        <v>3</v>
      </c>
      <c r="F26" s="125">
        <v>120</v>
      </c>
      <c r="G26" s="116">
        <f t="shared" si="0"/>
        <v>123</v>
      </c>
      <c r="H26" s="78">
        <v>5</v>
      </c>
      <c r="I26" s="54">
        <v>32</v>
      </c>
      <c r="J26" s="54">
        <v>79</v>
      </c>
      <c r="K26" s="54">
        <v>226</v>
      </c>
      <c r="L26" s="54">
        <v>230</v>
      </c>
      <c r="M26" s="55">
        <v>345</v>
      </c>
      <c r="N26" s="41">
        <f t="shared" si="1"/>
        <v>917</v>
      </c>
    </row>
    <row r="27" spans="1:14" ht="22.5" customHeight="1" thickBot="1">
      <c r="A27" s="161"/>
      <c r="B27" s="10" t="s">
        <v>17</v>
      </c>
      <c r="C27" s="67">
        <v>4</v>
      </c>
      <c r="D27" s="76">
        <v>550</v>
      </c>
      <c r="E27" s="97">
        <v>1</v>
      </c>
      <c r="F27" s="126">
        <v>76</v>
      </c>
      <c r="G27" s="121">
        <f t="shared" si="0"/>
        <v>77</v>
      </c>
      <c r="H27" s="82">
        <v>12</v>
      </c>
      <c r="I27" s="49">
        <v>64</v>
      </c>
      <c r="J27" s="49">
        <v>82</v>
      </c>
      <c r="K27" s="49">
        <v>121</v>
      </c>
      <c r="L27" s="49">
        <v>107</v>
      </c>
      <c r="M27" s="51">
        <v>146</v>
      </c>
      <c r="N27" s="42">
        <f t="shared" si="1"/>
        <v>532</v>
      </c>
    </row>
    <row r="28" spans="1:14" ht="22.5" customHeight="1">
      <c r="A28" s="162" t="s">
        <v>28</v>
      </c>
      <c r="B28" s="11" t="s">
        <v>16</v>
      </c>
      <c r="C28" s="65">
        <v>10</v>
      </c>
      <c r="D28" s="74">
        <v>1077</v>
      </c>
      <c r="E28" s="95">
        <v>0</v>
      </c>
      <c r="F28" s="127">
        <v>149</v>
      </c>
      <c r="G28" s="118">
        <f t="shared" si="0"/>
        <v>149</v>
      </c>
      <c r="H28" s="80">
        <v>15</v>
      </c>
      <c r="I28" s="46">
        <v>76</v>
      </c>
      <c r="J28" s="46">
        <v>110</v>
      </c>
      <c r="K28" s="46">
        <v>213</v>
      </c>
      <c r="L28" s="46">
        <v>230</v>
      </c>
      <c r="M28" s="50">
        <v>54</v>
      </c>
      <c r="N28" s="33">
        <f t="shared" si="1"/>
        <v>698</v>
      </c>
    </row>
    <row r="29" spans="1:14" ht="22.5" customHeight="1" thickBot="1">
      <c r="A29" s="163"/>
      <c r="B29" s="12" t="s">
        <v>17</v>
      </c>
      <c r="C29" s="66">
        <v>2</v>
      </c>
      <c r="D29" s="75">
        <v>225</v>
      </c>
      <c r="E29" s="96">
        <v>1</v>
      </c>
      <c r="F29" s="128">
        <v>32</v>
      </c>
      <c r="G29" s="120">
        <f t="shared" si="0"/>
        <v>33</v>
      </c>
      <c r="H29" s="81">
        <v>5</v>
      </c>
      <c r="I29" s="47">
        <v>19</v>
      </c>
      <c r="J29" s="47">
        <v>30</v>
      </c>
      <c r="K29" s="47">
        <v>59</v>
      </c>
      <c r="L29" s="47">
        <v>65</v>
      </c>
      <c r="M29" s="57">
        <v>46</v>
      </c>
      <c r="N29" s="40">
        <f t="shared" si="1"/>
        <v>224</v>
      </c>
    </row>
    <row r="30" spans="1:14" ht="22.5" customHeight="1">
      <c r="A30" s="160" t="s">
        <v>29</v>
      </c>
      <c r="B30" s="9" t="s">
        <v>16</v>
      </c>
      <c r="C30" s="63">
        <v>5</v>
      </c>
      <c r="D30" s="72">
        <v>749</v>
      </c>
      <c r="E30" s="93">
        <v>1</v>
      </c>
      <c r="F30" s="125">
        <v>102</v>
      </c>
      <c r="G30" s="116">
        <f t="shared" si="0"/>
        <v>103</v>
      </c>
      <c r="H30" s="78">
        <v>19</v>
      </c>
      <c r="I30" s="54">
        <v>86</v>
      </c>
      <c r="J30" s="54">
        <v>104</v>
      </c>
      <c r="K30" s="54">
        <v>123</v>
      </c>
      <c r="L30" s="54">
        <v>151</v>
      </c>
      <c r="M30" s="55">
        <v>153</v>
      </c>
      <c r="N30" s="41">
        <f t="shared" si="1"/>
        <v>636</v>
      </c>
    </row>
    <row r="31" spans="1:14" ht="22.5" customHeight="1" thickBot="1">
      <c r="A31" s="161"/>
      <c r="B31" s="10" t="s">
        <v>17</v>
      </c>
      <c r="C31" s="67">
        <v>12</v>
      </c>
      <c r="D31" s="76">
        <v>1350</v>
      </c>
      <c r="E31" s="97">
        <v>3</v>
      </c>
      <c r="F31" s="126">
        <v>195</v>
      </c>
      <c r="G31" s="117">
        <f t="shared" si="0"/>
        <v>198</v>
      </c>
      <c r="H31" s="82">
        <v>36</v>
      </c>
      <c r="I31" s="49">
        <v>176</v>
      </c>
      <c r="J31" s="49">
        <v>195</v>
      </c>
      <c r="K31" s="49">
        <v>269</v>
      </c>
      <c r="L31" s="49">
        <v>277</v>
      </c>
      <c r="M31" s="51">
        <v>290</v>
      </c>
      <c r="N31" s="42">
        <f t="shared" si="1"/>
        <v>1243</v>
      </c>
    </row>
    <row r="32" spans="1:14" ht="22.5" customHeight="1">
      <c r="A32" s="162" t="s">
        <v>30</v>
      </c>
      <c r="B32" s="11" t="s">
        <v>16</v>
      </c>
      <c r="C32" s="65">
        <v>4</v>
      </c>
      <c r="D32" s="74">
        <v>435</v>
      </c>
      <c r="E32" s="95">
        <v>0</v>
      </c>
      <c r="F32" s="127">
        <v>83</v>
      </c>
      <c r="G32" s="118">
        <f t="shared" si="0"/>
        <v>83</v>
      </c>
      <c r="H32" s="80">
        <v>3</v>
      </c>
      <c r="I32" s="46">
        <v>36</v>
      </c>
      <c r="J32" s="46">
        <v>71</v>
      </c>
      <c r="K32" s="46">
        <v>69</v>
      </c>
      <c r="L32" s="46">
        <v>89</v>
      </c>
      <c r="M32" s="50">
        <v>89</v>
      </c>
      <c r="N32" s="33">
        <f t="shared" si="1"/>
        <v>357</v>
      </c>
    </row>
    <row r="33" spans="1:14" ht="22.5" customHeight="1" thickBot="1">
      <c r="A33" s="163"/>
      <c r="B33" s="12" t="s">
        <v>17</v>
      </c>
      <c r="C33" s="66">
        <v>5</v>
      </c>
      <c r="D33" s="75">
        <v>920</v>
      </c>
      <c r="E33" s="96">
        <v>1</v>
      </c>
      <c r="F33" s="128">
        <v>170</v>
      </c>
      <c r="G33" s="120">
        <f t="shared" si="0"/>
        <v>171</v>
      </c>
      <c r="H33" s="81">
        <v>29</v>
      </c>
      <c r="I33" s="47">
        <v>125</v>
      </c>
      <c r="J33" s="47">
        <v>164</v>
      </c>
      <c r="K33" s="47">
        <v>166</v>
      </c>
      <c r="L33" s="47">
        <v>209</v>
      </c>
      <c r="M33" s="57">
        <v>203</v>
      </c>
      <c r="N33" s="40">
        <f t="shared" si="1"/>
        <v>896</v>
      </c>
    </row>
    <row r="34" spans="1:14" ht="22.5" customHeight="1">
      <c r="A34" s="160" t="s">
        <v>31</v>
      </c>
      <c r="B34" s="9" t="s">
        <v>16</v>
      </c>
      <c r="C34" s="63">
        <v>8</v>
      </c>
      <c r="D34" s="72">
        <v>770</v>
      </c>
      <c r="E34" s="93">
        <v>1</v>
      </c>
      <c r="F34" s="125">
        <v>78</v>
      </c>
      <c r="G34" s="116">
        <f t="shared" si="0"/>
        <v>79</v>
      </c>
      <c r="H34" s="78">
        <v>1</v>
      </c>
      <c r="I34" s="54">
        <v>43</v>
      </c>
      <c r="J34" s="54">
        <v>82</v>
      </c>
      <c r="K34" s="54">
        <v>142</v>
      </c>
      <c r="L34" s="54">
        <v>154</v>
      </c>
      <c r="M34" s="55">
        <v>141</v>
      </c>
      <c r="N34" s="41">
        <f t="shared" si="1"/>
        <v>563</v>
      </c>
    </row>
    <row r="35" spans="1:14" ht="22.5" customHeight="1" thickBot="1">
      <c r="A35" s="161"/>
      <c r="B35" s="10" t="s">
        <v>17</v>
      </c>
      <c r="C35" s="67"/>
      <c r="D35" s="76"/>
      <c r="E35" s="97"/>
      <c r="F35" s="126"/>
      <c r="G35" s="117">
        <f t="shared" si="0"/>
        <v>0</v>
      </c>
      <c r="H35" s="82"/>
      <c r="I35" s="49"/>
      <c r="J35" s="49"/>
      <c r="K35" s="49"/>
      <c r="L35" s="49"/>
      <c r="M35" s="51"/>
      <c r="N35" s="42">
        <f t="shared" si="1"/>
        <v>0</v>
      </c>
    </row>
    <row r="36" spans="1:14" ht="22.5" customHeight="1">
      <c r="A36" s="162" t="s">
        <v>32</v>
      </c>
      <c r="B36" s="11" t="s">
        <v>16</v>
      </c>
      <c r="C36" s="68">
        <v>9</v>
      </c>
      <c r="D36" s="77">
        <v>1495</v>
      </c>
      <c r="E36" s="98">
        <v>4</v>
      </c>
      <c r="F36" s="127">
        <v>166</v>
      </c>
      <c r="G36" s="118">
        <f t="shared" si="0"/>
        <v>170</v>
      </c>
      <c r="H36" s="87">
        <v>8</v>
      </c>
      <c r="I36" s="48">
        <v>58</v>
      </c>
      <c r="J36" s="48">
        <v>73</v>
      </c>
      <c r="K36" s="48">
        <v>314</v>
      </c>
      <c r="L36" s="48">
        <v>372</v>
      </c>
      <c r="M36" s="50">
        <v>315</v>
      </c>
      <c r="N36" s="33">
        <f t="shared" si="1"/>
        <v>1140</v>
      </c>
    </row>
    <row r="37" spans="1:14" ht="22.5" customHeight="1" thickBot="1">
      <c r="A37" s="163"/>
      <c r="B37" s="12" t="s">
        <v>17</v>
      </c>
      <c r="C37" s="66">
        <v>2</v>
      </c>
      <c r="D37" s="75">
        <v>120</v>
      </c>
      <c r="E37" s="96">
        <v>1</v>
      </c>
      <c r="F37" s="128">
        <v>30</v>
      </c>
      <c r="G37" s="120">
        <f t="shared" si="0"/>
        <v>31</v>
      </c>
      <c r="H37" s="81">
        <v>7</v>
      </c>
      <c r="I37" s="47">
        <v>36</v>
      </c>
      <c r="J37" s="47">
        <v>50</v>
      </c>
      <c r="K37" s="47">
        <v>12</v>
      </c>
      <c r="L37" s="47">
        <v>14</v>
      </c>
      <c r="M37" s="57">
        <v>13</v>
      </c>
      <c r="N37" s="40">
        <f t="shared" si="1"/>
        <v>132</v>
      </c>
    </row>
    <row r="38" spans="1:14" ht="22.5" customHeight="1">
      <c r="A38" s="160" t="s">
        <v>33</v>
      </c>
      <c r="B38" s="9" t="s">
        <v>16</v>
      </c>
      <c r="C38" s="103">
        <v>6</v>
      </c>
      <c r="D38" s="104">
        <v>755</v>
      </c>
      <c r="E38" s="105">
        <v>2</v>
      </c>
      <c r="F38" s="125">
        <v>76</v>
      </c>
      <c r="G38" s="116">
        <f t="shared" si="0"/>
        <v>78</v>
      </c>
      <c r="H38" s="109">
        <v>3</v>
      </c>
      <c r="I38" s="110">
        <v>35</v>
      </c>
      <c r="J38" s="110">
        <v>45</v>
      </c>
      <c r="K38" s="110">
        <v>138</v>
      </c>
      <c r="L38" s="110">
        <v>160</v>
      </c>
      <c r="M38" s="55">
        <v>147</v>
      </c>
      <c r="N38" s="41">
        <f aca="true" t="shared" si="2" ref="N38:N69">SUM(H38:M38)</f>
        <v>528</v>
      </c>
    </row>
    <row r="39" spans="1:14" ht="22.5" customHeight="1" thickBot="1">
      <c r="A39" s="161"/>
      <c r="B39" s="10" t="s">
        <v>17</v>
      </c>
      <c r="C39" s="67">
        <v>1</v>
      </c>
      <c r="D39" s="76">
        <v>150</v>
      </c>
      <c r="E39" s="97">
        <v>0</v>
      </c>
      <c r="F39" s="126">
        <v>15</v>
      </c>
      <c r="G39" s="117">
        <f t="shared" si="0"/>
        <v>15</v>
      </c>
      <c r="H39" s="82">
        <v>1</v>
      </c>
      <c r="I39" s="49">
        <v>15</v>
      </c>
      <c r="J39" s="49">
        <v>12</v>
      </c>
      <c r="K39" s="49">
        <v>32</v>
      </c>
      <c r="L39" s="49">
        <v>31</v>
      </c>
      <c r="M39" s="51">
        <v>40</v>
      </c>
      <c r="N39" s="42">
        <f t="shared" si="2"/>
        <v>131</v>
      </c>
    </row>
    <row r="40" spans="1:14" ht="22.5" customHeight="1">
      <c r="A40" s="162" t="s">
        <v>34</v>
      </c>
      <c r="B40" s="11" t="s">
        <v>16</v>
      </c>
      <c r="C40" s="68">
        <v>6</v>
      </c>
      <c r="D40" s="77">
        <v>761</v>
      </c>
      <c r="E40" s="98">
        <v>5</v>
      </c>
      <c r="F40" s="127">
        <v>97</v>
      </c>
      <c r="G40" s="118">
        <f t="shared" si="0"/>
        <v>102</v>
      </c>
      <c r="H40" s="87">
        <v>0</v>
      </c>
      <c r="I40" s="48">
        <v>78</v>
      </c>
      <c r="J40" s="48">
        <v>98</v>
      </c>
      <c r="K40" s="48">
        <v>116</v>
      </c>
      <c r="L40" s="48">
        <v>147</v>
      </c>
      <c r="M40" s="50">
        <v>144</v>
      </c>
      <c r="N40" s="33">
        <f t="shared" si="2"/>
        <v>583</v>
      </c>
    </row>
    <row r="41" spans="1:14" ht="22.5" customHeight="1" thickBot="1">
      <c r="A41" s="163"/>
      <c r="B41" s="12" t="s">
        <v>17</v>
      </c>
      <c r="C41" s="66">
        <v>1</v>
      </c>
      <c r="D41" s="75">
        <v>30</v>
      </c>
      <c r="E41" s="96">
        <v>0</v>
      </c>
      <c r="F41" s="128">
        <v>3</v>
      </c>
      <c r="G41" s="120">
        <f t="shared" si="0"/>
        <v>3</v>
      </c>
      <c r="H41" s="81">
        <v>0</v>
      </c>
      <c r="I41" s="47">
        <v>3</v>
      </c>
      <c r="J41" s="47">
        <v>2</v>
      </c>
      <c r="K41" s="47">
        <v>6</v>
      </c>
      <c r="L41" s="47">
        <v>6</v>
      </c>
      <c r="M41" s="57">
        <v>7</v>
      </c>
      <c r="N41" s="40">
        <f t="shared" si="2"/>
        <v>24</v>
      </c>
    </row>
    <row r="42" spans="1:14" ht="22.5" customHeight="1">
      <c r="A42" s="160" t="s">
        <v>35</v>
      </c>
      <c r="B42" s="9" t="s">
        <v>16</v>
      </c>
      <c r="C42" s="103">
        <v>7</v>
      </c>
      <c r="D42" s="104">
        <v>515</v>
      </c>
      <c r="E42" s="105">
        <v>2</v>
      </c>
      <c r="F42" s="125">
        <v>47</v>
      </c>
      <c r="G42" s="116">
        <f t="shared" si="0"/>
        <v>49</v>
      </c>
      <c r="H42" s="109">
        <v>2</v>
      </c>
      <c r="I42" s="110">
        <v>19</v>
      </c>
      <c r="J42" s="110">
        <v>41</v>
      </c>
      <c r="K42" s="110">
        <v>120</v>
      </c>
      <c r="L42" s="110">
        <v>141</v>
      </c>
      <c r="M42" s="55">
        <v>46</v>
      </c>
      <c r="N42" s="41">
        <f t="shared" si="2"/>
        <v>369</v>
      </c>
    </row>
    <row r="43" spans="1:14" ht="22.5" customHeight="1" thickBot="1">
      <c r="A43" s="161"/>
      <c r="B43" s="10" t="s">
        <v>17</v>
      </c>
      <c r="C43" s="67">
        <v>7</v>
      </c>
      <c r="D43" s="76">
        <v>530</v>
      </c>
      <c r="E43" s="97">
        <v>0</v>
      </c>
      <c r="F43" s="126">
        <v>81</v>
      </c>
      <c r="G43" s="117">
        <f t="shared" si="0"/>
        <v>81</v>
      </c>
      <c r="H43" s="82">
        <v>2</v>
      </c>
      <c r="I43" s="49">
        <v>43</v>
      </c>
      <c r="J43" s="49">
        <v>71</v>
      </c>
      <c r="K43" s="49">
        <v>138</v>
      </c>
      <c r="L43" s="49">
        <v>126</v>
      </c>
      <c r="M43" s="51">
        <v>135</v>
      </c>
      <c r="N43" s="42">
        <f t="shared" si="2"/>
        <v>515</v>
      </c>
    </row>
    <row r="44" spans="1:14" ht="22.5" customHeight="1">
      <c r="A44" s="162" t="s">
        <v>36</v>
      </c>
      <c r="B44" s="11" t="s">
        <v>16</v>
      </c>
      <c r="C44" s="68">
        <v>10</v>
      </c>
      <c r="D44" s="77">
        <v>1201</v>
      </c>
      <c r="E44" s="98">
        <v>3</v>
      </c>
      <c r="F44" s="127">
        <v>134</v>
      </c>
      <c r="G44" s="118">
        <f t="shared" si="0"/>
        <v>137</v>
      </c>
      <c r="H44" s="87">
        <v>0</v>
      </c>
      <c r="I44" s="48">
        <v>20</v>
      </c>
      <c r="J44" s="48">
        <v>46</v>
      </c>
      <c r="K44" s="48">
        <v>269</v>
      </c>
      <c r="L44" s="48">
        <v>282</v>
      </c>
      <c r="M44" s="50">
        <v>259</v>
      </c>
      <c r="N44" s="33">
        <f t="shared" si="2"/>
        <v>876</v>
      </c>
    </row>
    <row r="45" spans="1:14" ht="22.5" customHeight="1" thickBot="1">
      <c r="A45" s="161"/>
      <c r="B45" s="10" t="s">
        <v>17</v>
      </c>
      <c r="C45" s="66"/>
      <c r="D45" s="75"/>
      <c r="E45" s="96"/>
      <c r="F45" s="129"/>
      <c r="G45" s="120">
        <f t="shared" si="0"/>
        <v>0</v>
      </c>
      <c r="H45" s="81"/>
      <c r="I45" s="47"/>
      <c r="J45" s="47"/>
      <c r="K45" s="47"/>
      <c r="L45" s="47"/>
      <c r="M45" s="112"/>
      <c r="N45" s="40">
        <f t="shared" si="2"/>
        <v>0</v>
      </c>
    </row>
    <row r="46" spans="1:14" ht="22.5" customHeight="1">
      <c r="A46" s="160" t="s">
        <v>37</v>
      </c>
      <c r="B46" s="9" t="s">
        <v>16</v>
      </c>
      <c r="C46" s="103">
        <v>5</v>
      </c>
      <c r="D46" s="104">
        <v>420</v>
      </c>
      <c r="E46" s="105">
        <v>0</v>
      </c>
      <c r="F46" s="125">
        <v>46</v>
      </c>
      <c r="G46" s="116">
        <f t="shared" si="0"/>
        <v>46</v>
      </c>
      <c r="H46" s="109">
        <v>3</v>
      </c>
      <c r="I46" s="110">
        <v>24</v>
      </c>
      <c r="J46" s="110">
        <v>36</v>
      </c>
      <c r="K46" s="110">
        <v>86</v>
      </c>
      <c r="L46" s="110">
        <v>69</v>
      </c>
      <c r="M46" s="55">
        <v>82</v>
      </c>
      <c r="N46" s="41">
        <f t="shared" si="2"/>
        <v>300</v>
      </c>
    </row>
    <row r="47" spans="1:14" ht="22.5" customHeight="1" thickBot="1">
      <c r="A47" s="161"/>
      <c r="B47" s="10" t="s">
        <v>17</v>
      </c>
      <c r="C47" s="67">
        <v>7</v>
      </c>
      <c r="D47" s="76">
        <v>650</v>
      </c>
      <c r="E47" s="97">
        <v>0</v>
      </c>
      <c r="F47" s="126">
        <v>115</v>
      </c>
      <c r="G47" s="117">
        <f t="shared" si="0"/>
        <v>115</v>
      </c>
      <c r="H47" s="82">
        <v>5</v>
      </c>
      <c r="I47" s="49">
        <v>49</v>
      </c>
      <c r="J47" s="49">
        <v>91</v>
      </c>
      <c r="K47" s="49">
        <v>142</v>
      </c>
      <c r="L47" s="49">
        <v>184</v>
      </c>
      <c r="M47" s="51">
        <v>145</v>
      </c>
      <c r="N47" s="42">
        <f t="shared" si="2"/>
        <v>616</v>
      </c>
    </row>
    <row r="48" spans="1:14" ht="22.5" customHeight="1">
      <c r="A48" s="160" t="s">
        <v>38</v>
      </c>
      <c r="B48" s="9" t="s">
        <v>16</v>
      </c>
      <c r="C48" s="68">
        <v>2</v>
      </c>
      <c r="D48" s="77">
        <v>200</v>
      </c>
      <c r="E48" s="98">
        <v>2</v>
      </c>
      <c r="F48" s="127">
        <v>15</v>
      </c>
      <c r="G48" s="118">
        <f t="shared" si="0"/>
        <v>17</v>
      </c>
      <c r="H48" s="88"/>
      <c r="I48" s="52"/>
      <c r="J48" s="52"/>
      <c r="K48" s="52">
        <v>45</v>
      </c>
      <c r="L48" s="52">
        <v>45</v>
      </c>
      <c r="M48" s="50">
        <v>40</v>
      </c>
      <c r="N48" s="41">
        <f t="shared" si="2"/>
        <v>130</v>
      </c>
    </row>
    <row r="49" spans="1:14" ht="22.5" customHeight="1" thickBot="1">
      <c r="A49" s="161"/>
      <c r="B49" s="10" t="s">
        <v>17</v>
      </c>
      <c r="C49" s="66">
        <v>4</v>
      </c>
      <c r="D49" s="75">
        <v>590</v>
      </c>
      <c r="E49" s="96">
        <v>6</v>
      </c>
      <c r="F49" s="128">
        <v>61</v>
      </c>
      <c r="G49" s="120">
        <f t="shared" si="0"/>
        <v>67</v>
      </c>
      <c r="H49" s="89">
        <v>6</v>
      </c>
      <c r="I49" s="53">
        <v>37</v>
      </c>
      <c r="J49" s="53">
        <v>66</v>
      </c>
      <c r="K49" s="53">
        <v>124</v>
      </c>
      <c r="L49" s="53">
        <v>102</v>
      </c>
      <c r="M49" s="57">
        <v>117</v>
      </c>
      <c r="N49" s="40">
        <f t="shared" si="2"/>
        <v>452</v>
      </c>
    </row>
    <row r="50" spans="1:14" ht="22.5" customHeight="1">
      <c r="A50" s="160" t="s">
        <v>39</v>
      </c>
      <c r="B50" s="9" t="s">
        <v>16</v>
      </c>
      <c r="C50" s="103">
        <v>0</v>
      </c>
      <c r="D50" s="104">
        <v>0</v>
      </c>
      <c r="E50" s="105">
        <v>0</v>
      </c>
      <c r="F50" s="125">
        <v>0</v>
      </c>
      <c r="G50" s="116">
        <f t="shared" si="0"/>
        <v>0</v>
      </c>
      <c r="H50" s="109">
        <v>0</v>
      </c>
      <c r="I50" s="110"/>
      <c r="J50" s="110"/>
      <c r="K50" s="110"/>
      <c r="L50" s="110"/>
      <c r="M50" s="55"/>
      <c r="N50" s="41">
        <f t="shared" si="2"/>
        <v>0</v>
      </c>
    </row>
    <row r="51" spans="1:14" ht="22.5" customHeight="1" thickBot="1">
      <c r="A51" s="161"/>
      <c r="B51" s="10" t="s">
        <v>17</v>
      </c>
      <c r="C51" s="67">
        <v>4</v>
      </c>
      <c r="D51" s="76">
        <v>420</v>
      </c>
      <c r="E51" s="97">
        <v>0</v>
      </c>
      <c r="F51" s="126">
        <v>75</v>
      </c>
      <c r="G51" s="117">
        <f t="shared" si="0"/>
        <v>75</v>
      </c>
      <c r="H51" s="82">
        <v>6</v>
      </c>
      <c r="I51" s="49">
        <v>36</v>
      </c>
      <c r="J51" s="49">
        <v>67</v>
      </c>
      <c r="K51" s="49">
        <v>92</v>
      </c>
      <c r="L51" s="49">
        <v>100</v>
      </c>
      <c r="M51" s="51">
        <v>93</v>
      </c>
      <c r="N51" s="42">
        <f t="shared" si="2"/>
        <v>394</v>
      </c>
    </row>
    <row r="52" spans="1:14" ht="22.5" customHeight="1">
      <c r="A52" s="160" t="s">
        <v>40</v>
      </c>
      <c r="B52" s="9" t="s">
        <v>16</v>
      </c>
      <c r="C52" s="68">
        <v>5</v>
      </c>
      <c r="D52" s="77">
        <v>350</v>
      </c>
      <c r="E52" s="98">
        <v>1</v>
      </c>
      <c r="F52" s="127">
        <v>51</v>
      </c>
      <c r="G52" s="118">
        <f t="shared" si="0"/>
        <v>52</v>
      </c>
      <c r="H52" s="87">
        <v>3</v>
      </c>
      <c r="I52" s="48">
        <v>25</v>
      </c>
      <c r="J52" s="48">
        <v>42</v>
      </c>
      <c r="K52" s="48">
        <v>106</v>
      </c>
      <c r="L52" s="48">
        <v>109</v>
      </c>
      <c r="M52" s="50">
        <v>10</v>
      </c>
      <c r="N52" s="33">
        <f t="shared" si="2"/>
        <v>295</v>
      </c>
    </row>
    <row r="53" spans="1:14" ht="22.5" customHeight="1" thickBot="1">
      <c r="A53" s="161"/>
      <c r="B53" s="10" t="s">
        <v>17</v>
      </c>
      <c r="C53" s="66">
        <v>7</v>
      </c>
      <c r="D53" s="75">
        <v>410</v>
      </c>
      <c r="E53" s="96">
        <v>0</v>
      </c>
      <c r="F53" s="128">
        <v>59</v>
      </c>
      <c r="G53" s="120">
        <f t="shared" si="0"/>
        <v>59</v>
      </c>
      <c r="H53" s="81">
        <v>9</v>
      </c>
      <c r="I53" s="47">
        <v>40</v>
      </c>
      <c r="J53" s="47">
        <v>58</v>
      </c>
      <c r="K53" s="47">
        <v>127</v>
      </c>
      <c r="L53" s="47">
        <v>133</v>
      </c>
      <c r="M53" s="57">
        <v>0</v>
      </c>
      <c r="N53" s="40">
        <f t="shared" si="2"/>
        <v>367</v>
      </c>
    </row>
    <row r="54" spans="1:14" ht="22.5" customHeight="1">
      <c r="A54" s="162" t="s">
        <v>41</v>
      </c>
      <c r="B54" s="11" t="s">
        <v>16</v>
      </c>
      <c r="C54" s="63">
        <v>7</v>
      </c>
      <c r="D54" s="72">
        <v>815</v>
      </c>
      <c r="E54" s="105">
        <v>4</v>
      </c>
      <c r="F54" s="125">
        <v>101</v>
      </c>
      <c r="G54" s="116">
        <f t="shared" si="0"/>
        <v>105</v>
      </c>
      <c r="H54" s="109">
        <v>9</v>
      </c>
      <c r="I54" s="110">
        <v>63</v>
      </c>
      <c r="J54" s="110">
        <v>105</v>
      </c>
      <c r="K54" s="110">
        <v>191</v>
      </c>
      <c r="L54" s="110">
        <v>217</v>
      </c>
      <c r="M54" s="55">
        <v>174</v>
      </c>
      <c r="N54" s="41">
        <f t="shared" si="2"/>
        <v>759</v>
      </c>
    </row>
    <row r="55" spans="1:14" ht="22.5" customHeight="1" thickBot="1">
      <c r="A55" s="163"/>
      <c r="B55" s="12" t="s">
        <v>17</v>
      </c>
      <c r="C55" s="67">
        <v>1</v>
      </c>
      <c r="D55" s="76">
        <v>150</v>
      </c>
      <c r="E55" s="97">
        <v>0</v>
      </c>
      <c r="F55" s="126">
        <v>13</v>
      </c>
      <c r="G55" s="117">
        <f t="shared" si="0"/>
        <v>13</v>
      </c>
      <c r="H55" s="82">
        <v>2</v>
      </c>
      <c r="I55" s="49">
        <v>10</v>
      </c>
      <c r="J55" s="49">
        <v>18</v>
      </c>
      <c r="K55" s="49">
        <v>42</v>
      </c>
      <c r="L55" s="49">
        <v>30</v>
      </c>
      <c r="M55" s="51">
        <v>47</v>
      </c>
      <c r="N55" s="42">
        <f t="shared" si="2"/>
        <v>149</v>
      </c>
    </row>
    <row r="56" spans="1:14" ht="22.5" customHeight="1">
      <c r="A56" s="160" t="s">
        <v>42</v>
      </c>
      <c r="B56" s="9" t="s">
        <v>16</v>
      </c>
      <c r="C56" s="65">
        <v>4</v>
      </c>
      <c r="D56" s="74">
        <v>195</v>
      </c>
      <c r="E56" s="98">
        <v>0</v>
      </c>
      <c r="F56" s="127">
        <v>16</v>
      </c>
      <c r="G56" s="118">
        <f t="shared" si="0"/>
        <v>16</v>
      </c>
      <c r="H56" s="87">
        <v>2</v>
      </c>
      <c r="I56" s="48">
        <v>8</v>
      </c>
      <c r="J56" s="48">
        <v>14</v>
      </c>
      <c r="K56" s="48">
        <v>35</v>
      </c>
      <c r="L56" s="48">
        <v>52</v>
      </c>
      <c r="M56" s="50">
        <v>12</v>
      </c>
      <c r="N56" s="33">
        <f t="shared" si="2"/>
        <v>123</v>
      </c>
    </row>
    <row r="57" spans="1:14" ht="22.5" customHeight="1" thickBot="1">
      <c r="A57" s="161"/>
      <c r="B57" s="10" t="s">
        <v>17</v>
      </c>
      <c r="C57" s="66"/>
      <c r="D57" s="75"/>
      <c r="E57" s="96"/>
      <c r="F57" s="128"/>
      <c r="G57" s="120">
        <f t="shared" si="0"/>
        <v>0</v>
      </c>
      <c r="H57" s="81"/>
      <c r="I57" s="47"/>
      <c r="J57" s="47"/>
      <c r="K57" s="47"/>
      <c r="L57" s="47"/>
      <c r="M57" s="57"/>
      <c r="N57" s="40">
        <f t="shared" si="2"/>
        <v>0</v>
      </c>
    </row>
    <row r="58" spans="1:14" ht="22.5" customHeight="1">
      <c r="A58" s="162" t="s">
        <v>43</v>
      </c>
      <c r="B58" s="11" t="s">
        <v>16</v>
      </c>
      <c r="C58" s="63">
        <v>4</v>
      </c>
      <c r="D58" s="72">
        <v>645</v>
      </c>
      <c r="E58" s="105">
        <v>1</v>
      </c>
      <c r="F58" s="125">
        <v>62</v>
      </c>
      <c r="G58" s="116">
        <f t="shared" si="0"/>
        <v>63</v>
      </c>
      <c r="H58" s="109">
        <v>1</v>
      </c>
      <c r="I58" s="110">
        <v>21</v>
      </c>
      <c r="J58" s="110">
        <v>46</v>
      </c>
      <c r="K58" s="110">
        <v>92</v>
      </c>
      <c r="L58" s="110">
        <v>104</v>
      </c>
      <c r="M58" s="55">
        <v>107</v>
      </c>
      <c r="N58" s="41">
        <f t="shared" si="2"/>
        <v>371</v>
      </c>
    </row>
    <row r="59" spans="1:14" ht="22.5" customHeight="1" thickBot="1">
      <c r="A59" s="163"/>
      <c r="B59" s="12" t="s">
        <v>17</v>
      </c>
      <c r="C59" s="67">
        <v>0</v>
      </c>
      <c r="D59" s="76">
        <v>0</v>
      </c>
      <c r="E59" s="97"/>
      <c r="F59" s="126"/>
      <c r="G59" s="117">
        <f t="shared" si="0"/>
        <v>0</v>
      </c>
      <c r="H59" s="82">
        <v>0</v>
      </c>
      <c r="I59" s="49">
        <v>0</v>
      </c>
      <c r="J59" s="49">
        <v>0</v>
      </c>
      <c r="K59" s="49">
        <v>0</v>
      </c>
      <c r="L59" s="49">
        <v>0</v>
      </c>
      <c r="M59" s="51">
        <v>0</v>
      </c>
      <c r="N59" s="42">
        <f t="shared" si="2"/>
        <v>0</v>
      </c>
    </row>
    <row r="60" spans="1:14" ht="22.5" customHeight="1">
      <c r="A60" s="160" t="s">
        <v>44</v>
      </c>
      <c r="B60" s="9" t="s">
        <v>16</v>
      </c>
      <c r="C60" s="65">
        <v>3</v>
      </c>
      <c r="D60" s="74">
        <v>430</v>
      </c>
      <c r="E60" s="98">
        <v>0</v>
      </c>
      <c r="F60" s="127">
        <v>37</v>
      </c>
      <c r="G60" s="118">
        <f t="shared" si="0"/>
        <v>37</v>
      </c>
      <c r="H60" s="87">
        <v>2</v>
      </c>
      <c r="I60" s="48">
        <v>36</v>
      </c>
      <c r="J60" s="48">
        <v>51</v>
      </c>
      <c r="K60" s="48">
        <v>80</v>
      </c>
      <c r="L60" s="48">
        <v>82</v>
      </c>
      <c r="M60" s="50">
        <v>103</v>
      </c>
      <c r="N60" s="33">
        <f t="shared" si="2"/>
        <v>354</v>
      </c>
    </row>
    <row r="61" spans="1:14" ht="22.5" customHeight="1" thickBot="1">
      <c r="A61" s="161"/>
      <c r="B61" s="10" t="s">
        <v>17</v>
      </c>
      <c r="C61" s="66">
        <v>0</v>
      </c>
      <c r="D61" s="75">
        <v>0</v>
      </c>
      <c r="E61" s="96">
        <v>0</v>
      </c>
      <c r="F61" s="128">
        <v>0</v>
      </c>
      <c r="G61" s="120">
        <f t="shared" si="0"/>
        <v>0</v>
      </c>
      <c r="H61" s="81">
        <v>0</v>
      </c>
      <c r="I61" s="47">
        <v>1</v>
      </c>
      <c r="J61" s="47">
        <v>0</v>
      </c>
      <c r="K61" s="47">
        <v>0</v>
      </c>
      <c r="L61" s="47">
        <v>0</v>
      </c>
      <c r="M61" s="57">
        <v>0</v>
      </c>
      <c r="N61" s="40">
        <f t="shared" si="2"/>
        <v>1</v>
      </c>
    </row>
    <row r="62" spans="1:14" ht="22.5" customHeight="1">
      <c r="A62" s="162" t="s">
        <v>45</v>
      </c>
      <c r="B62" s="11" t="s">
        <v>16</v>
      </c>
      <c r="C62" s="63">
        <v>6</v>
      </c>
      <c r="D62" s="72">
        <v>660</v>
      </c>
      <c r="E62" s="105">
        <v>4</v>
      </c>
      <c r="F62" s="125">
        <v>69</v>
      </c>
      <c r="G62" s="116">
        <f t="shared" si="0"/>
        <v>73</v>
      </c>
      <c r="H62" s="109">
        <v>2</v>
      </c>
      <c r="I62" s="110">
        <v>41</v>
      </c>
      <c r="J62" s="110">
        <v>76</v>
      </c>
      <c r="K62" s="110">
        <v>127</v>
      </c>
      <c r="L62" s="110">
        <v>151</v>
      </c>
      <c r="M62" s="55">
        <v>145</v>
      </c>
      <c r="N62" s="41">
        <f t="shared" si="2"/>
        <v>542</v>
      </c>
    </row>
    <row r="63" spans="1:14" ht="22.5" customHeight="1" thickBot="1">
      <c r="A63" s="163"/>
      <c r="B63" s="12" t="s">
        <v>17</v>
      </c>
      <c r="C63" s="67"/>
      <c r="D63" s="76"/>
      <c r="E63" s="97"/>
      <c r="F63" s="126"/>
      <c r="G63" s="117">
        <f t="shared" si="0"/>
        <v>0</v>
      </c>
      <c r="H63" s="82"/>
      <c r="I63" s="49"/>
      <c r="J63" s="49"/>
      <c r="K63" s="49"/>
      <c r="L63" s="49"/>
      <c r="M63" s="51"/>
      <c r="N63" s="42">
        <f t="shared" si="2"/>
        <v>0</v>
      </c>
    </row>
    <row r="64" spans="1:14" ht="22.5" customHeight="1">
      <c r="A64" s="160" t="s">
        <v>46</v>
      </c>
      <c r="B64" s="9" t="s">
        <v>16</v>
      </c>
      <c r="C64" s="65">
        <v>8</v>
      </c>
      <c r="D64" s="74">
        <v>545</v>
      </c>
      <c r="E64" s="98">
        <v>1</v>
      </c>
      <c r="F64" s="127">
        <v>60</v>
      </c>
      <c r="G64" s="118">
        <f t="shared" si="0"/>
        <v>61</v>
      </c>
      <c r="H64" s="87">
        <v>2</v>
      </c>
      <c r="I64" s="48">
        <v>16</v>
      </c>
      <c r="J64" s="48">
        <v>48</v>
      </c>
      <c r="K64" s="48">
        <v>102</v>
      </c>
      <c r="L64" s="48">
        <v>125</v>
      </c>
      <c r="M64" s="50">
        <v>118</v>
      </c>
      <c r="N64" s="33">
        <f t="shared" si="2"/>
        <v>411</v>
      </c>
    </row>
    <row r="65" spans="1:14" ht="22.5" customHeight="1" thickBot="1">
      <c r="A65" s="161"/>
      <c r="B65" s="10" t="s">
        <v>17</v>
      </c>
      <c r="C65" s="66">
        <v>0</v>
      </c>
      <c r="D65" s="75">
        <v>0</v>
      </c>
      <c r="E65" s="96">
        <v>0</v>
      </c>
      <c r="F65" s="128">
        <v>0</v>
      </c>
      <c r="G65" s="120">
        <f t="shared" si="0"/>
        <v>0</v>
      </c>
      <c r="H65" s="81">
        <v>1</v>
      </c>
      <c r="I65" s="47"/>
      <c r="J65" s="47">
        <v>1</v>
      </c>
      <c r="K65" s="47">
        <v>4</v>
      </c>
      <c r="L65" s="47">
        <v>3</v>
      </c>
      <c r="M65" s="57">
        <v>1</v>
      </c>
      <c r="N65" s="40">
        <f t="shared" si="2"/>
        <v>10</v>
      </c>
    </row>
    <row r="66" spans="1:14" ht="22.5" customHeight="1">
      <c r="A66" s="162" t="s">
        <v>47</v>
      </c>
      <c r="B66" s="11" t="s">
        <v>16</v>
      </c>
      <c r="C66" s="63">
        <v>3</v>
      </c>
      <c r="D66" s="72">
        <v>300</v>
      </c>
      <c r="E66" s="105">
        <v>0</v>
      </c>
      <c r="F66" s="125">
        <v>29</v>
      </c>
      <c r="G66" s="116">
        <f t="shared" si="0"/>
        <v>29</v>
      </c>
      <c r="H66" s="109">
        <v>3</v>
      </c>
      <c r="I66" s="110">
        <v>11</v>
      </c>
      <c r="J66" s="110">
        <v>37</v>
      </c>
      <c r="K66" s="110">
        <v>60</v>
      </c>
      <c r="L66" s="110">
        <v>61</v>
      </c>
      <c r="M66" s="55">
        <v>61</v>
      </c>
      <c r="N66" s="41">
        <f t="shared" si="2"/>
        <v>233</v>
      </c>
    </row>
    <row r="67" spans="1:14" ht="22.5" customHeight="1" thickBot="1">
      <c r="A67" s="163"/>
      <c r="B67" s="12" t="s">
        <v>17</v>
      </c>
      <c r="C67" s="67">
        <v>4</v>
      </c>
      <c r="D67" s="76">
        <v>470</v>
      </c>
      <c r="E67" s="97">
        <v>0</v>
      </c>
      <c r="F67" s="126">
        <v>56</v>
      </c>
      <c r="G67" s="117">
        <f t="shared" si="0"/>
        <v>56</v>
      </c>
      <c r="H67" s="82">
        <v>7</v>
      </c>
      <c r="I67" s="49">
        <v>45</v>
      </c>
      <c r="J67" s="49">
        <v>42</v>
      </c>
      <c r="K67" s="49">
        <v>120</v>
      </c>
      <c r="L67" s="49">
        <v>102</v>
      </c>
      <c r="M67" s="51">
        <v>111</v>
      </c>
      <c r="N67" s="42">
        <f t="shared" si="2"/>
        <v>427</v>
      </c>
    </row>
    <row r="68" spans="1:14" ht="22.5" customHeight="1">
      <c r="A68" s="160" t="s">
        <v>48</v>
      </c>
      <c r="B68" s="9" t="s">
        <v>16</v>
      </c>
      <c r="C68" s="65">
        <v>4</v>
      </c>
      <c r="D68" s="74">
        <v>470</v>
      </c>
      <c r="E68" s="98">
        <v>1</v>
      </c>
      <c r="F68" s="127">
        <v>45</v>
      </c>
      <c r="G68" s="118">
        <f t="shared" si="0"/>
        <v>46</v>
      </c>
      <c r="H68" s="87">
        <v>4</v>
      </c>
      <c r="I68" s="48">
        <v>22</v>
      </c>
      <c r="J68" s="48">
        <v>43</v>
      </c>
      <c r="K68" s="48">
        <v>111</v>
      </c>
      <c r="L68" s="48">
        <v>111</v>
      </c>
      <c r="M68" s="50">
        <v>119</v>
      </c>
      <c r="N68" s="33">
        <f t="shared" si="2"/>
        <v>410</v>
      </c>
    </row>
    <row r="69" spans="1:14" ht="22.5" customHeight="1" thickBot="1">
      <c r="A69" s="161"/>
      <c r="B69" s="10" t="s">
        <v>17</v>
      </c>
      <c r="C69" s="66">
        <v>3</v>
      </c>
      <c r="D69" s="75">
        <v>260</v>
      </c>
      <c r="E69" s="96"/>
      <c r="F69" s="128">
        <v>41</v>
      </c>
      <c r="G69" s="120">
        <f t="shared" si="0"/>
        <v>41</v>
      </c>
      <c r="H69" s="81">
        <v>2</v>
      </c>
      <c r="I69" s="47">
        <v>25</v>
      </c>
      <c r="J69" s="47">
        <v>26</v>
      </c>
      <c r="K69" s="47">
        <v>49</v>
      </c>
      <c r="L69" s="47">
        <v>65</v>
      </c>
      <c r="M69" s="57">
        <v>76</v>
      </c>
      <c r="N69" s="40">
        <f t="shared" si="2"/>
        <v>243</v>
      </c>
    </row>
    <row r="70" spans="1:14" ht="22.5" customHeight="1">
      <c r="A70" s="162" t="s">
        <v>49</v>
      </c>
      <c r="B70" s="11" t="s">
        <v>16</v>
      </c>
      <c r="C70" s="63">
        <v>1</v>
      </c>
      <c r="D70" s="72">
        <v>120</v>
      </c>
      <c r="E70" s="105">
        <v>1</v>
      </c>
      <c r="F70" s="125">
        <v>13</v>
      </c>
      <c r="G70" s="116">
        <f aca="true" t="shared" si="3" ref="G70:G91">E70+F70</f>
        <v>14</v>
      </c>
      <c r="H70" s="109"/>
      <c r="I70" s="108">
        <v>11</v>
      </c>
      <c r="J70" s="108">
        <v>10</v>
      </c>
      <c r="K70" s="108">
        <v>36</v>
      </c>
      <c r="L70" s="108">
        <v>22</v>
      </c>
      <c r="M70" s="108">
        <v>16</v>
      </c>
      <c r="N70" s="41">
        <f aca="true" t="shared" si="4" ref="N70:N91">SUM(H70:M70)</f>
        <v>95</v>
      </c>
    </row>
    <row r="71" spans="1:14" ht="22.5" customHeight="1" thickBot="1">
      <c r="A71" s="163"/>
      <c r="B71" s="12" t="s">
        <v>17</v>
      </c>
      <c r="C71" s="67"/>
      <c r="D71" s="76"/>
      <c r="E71" s="97"/>
      <c r="F71" s="126"/>
      <c r="G71" s="117">
        <f t="shared" si="3"/>
        <v>0</v>
      </c>
      <c r="H71" s="82"/>
      <c r="I71" s="49"/>
      <c r="J71" s="49"/>
      <c r="K71" s="49"/>
      <c r="L71" s="49"/>
      <c r="M71" s="51"/>
      <c r="N71" s="42">
        <f t="shared" si="4"/>
        <v>0</v>
      </c>
    </row>
    <row r="72" spans="1:14" ht="22.5" customHeight="1">
      <c r="A72" s="160" t="s">
        <v>50</v>
      </c>
      <c r="B72" s="9" t="s">
        <v>16</v>
      </c>
      <c r="C72" s="65">
        <v>4</v>
      </c>
      <c r="D72" s="74">
        <v>510</v>
      </c>
      <c r="E72" s="98">
        <v>0</v>
      </c>
      <c r="F72" s="127">
        <v>67</v>
      </c>
      <c r="G72" s="118">
        <f t="shared" si="3"/>
        <v>67</v>
      </c>
      <c r="H72" s="87">
        <v>5</v>
      </c>
      <c r="I72" s="48">
        <v>34</v>
      </c>
      <c r="J72" s="48">
        <v>73</v>
      </c>
      <c r="K72" s="48">
        <v>94</v>
      </c>
      <c r="L72" s="48">
        <v>107</v>
      </c>
      <c r="M72" s="50">
        <v>104</v>
      </c>
      <c r="N72" s="33">
        <f t="shared" si="4"/>
        <v>417</v>
      </c>
    </row>
    <row r="73" spans="1:14" ht="22.5" customHeight="1" thickBot="1">
      <c r="A73" s="161"/>
      <c r="B73" s="10" t="s">
        <v>17</v>
      </c>
      <c r="C73" s="66">
        <v>0</v>
      </c>
      <c r="D73" s="75">
        <v>0</v>
      </c>
      <c r="E73" s="96">
        <v>0</v>
      </c>
      <c r="F73" s="128">
        <v>0</v>
      </c>
      <c r="G73" s="120">
        <f t="shared" si="3"/>
        <v>0</v>
      </c>
      <c r="H73" s="81">
        <v>0</v>
      </c>
      <c r="I73" s="47">
        <v>0</v>
      </c>
      <c r="J73" s="47">
        <v>0</v>
      </c>
      <c r="K73" s="47">
        <v>0</v>
      </c>
      <c r="L73" s="47">
        <v>0</v>
      </c>
      <c r="M73" s="57">
        <v>0</v>
      </c>
      <c r="N73" s="40">
        <f t="shared" si="4"/>
        <v>0</v>
      </c>
    </row>
    <row r="74" spans="1:14" ht="22.5" customHeight="1">
      <c r="A74" s="162" t="s">
        <v>51</v>
      </c>
      <c r="B74" s="11" t="s">
        <v>16</v>
      </c>
      <c r="C74" s="63"/>
      <c r="D74" s="72"/>
      <c r="E74" s="105"/>
      <c r="F74" s="125"/>
      <c r="G74" s="116">
        <f t="shared" si="3"/>
        <v>0</v>
      </c>
      <c r="H74" s="109"/>
      <c r="I74" s="110"/>
      <c r="J74" s="110"/>
      <c r="K74" s="110"/>
      <c r="L74" s="110"/>
      <c r="M74" s="55"/>
      <c r="N74" s="41">
        <f t="shared" si="4"/>
        <v>0</v>
      </c>
    </row>
    <row r="75" spans="1:14" ht="22.5" customHeight="1" thickBot="1">
      <c r="A75" s="163"/>
      <c r="B75" s="12" t="s">
        <v>17</v>
      </c>
      <c r="C75" s="67">
        <v>2</v>
      </c>
      <c r="D75" s="76">
        <v>140</v>
      </c>
      <c r="E75" s="97"/>
      <c r="F75" s="126">
        <v>32</v>
      </c>
      <c r="G75" s="117">
        <f t="shared" si="3"/>
        <v>32</v>
      </c>
      <c r="H75" s="82">
        <v>2</v>
      </c>
      <c r="I75" s="49">
        <v>16</v>
      </c>
      <c r="J75" s="49">
        <v>20</v>
      </c>
      <c r="K75" s="49">
        <v>33</v>
      </c>
      <c r="L75" s="49">
        <v>28</v>
      </c>
      <c r="M75" s="51">
        <v>22</v>
      </c>
      <c r="N75" s="42">
        <f t="shared" si="4"/>
        <v>121</v>
      </c>
    </row>
    <row r="76" spans="1:14" ht="22.5" customHeight="1">
      <c r="A76" s="160" t="s">
        <v>52</v>
      </c>
      <c r="B76" s="9" t="s">
        <v>16</v>
      </c>
      <c r="C76" s="65">
        <v>1</v>
      </c>
      <c r="D76" s="74">
        <v>180</v>
      </c>
      <c r="E76" s="98">
        <v>2</v>
      </c>
      <c r="F76" s="127">
        <v>20</v>
      </c>
      <c r="G76" s="118">
        <f t="shared" si="3"/>
        <v>22</v>
      </c>
      <c r="H76" s="87">
        <v>3</v>
      </c>
      <c r="I76" s="48">
        <v>8</v>
      </c>
      <c r="J76" s="48">
        <v>15</v>
      </c>
      <c r="K76" s="48">
        <v>51</v>
      </c>
      <c r="L76" s="48">
        <v>37</v>
      </c>
      <c r="M76" s="50">
        <v>50</v>
      </c>
      <c r="N76" s="33">
        <f t="shared" si="4"/>
        <v>164</v>
      </c>
    </row>
    <row r="77" spans="1:14" ht="22.5" customHeight="1" thickBot="1">
      <c r="A77" s="161"/>
      <c r="B77" s="10" t="s">
        <v>17</v>
      </c>
      <c r="C77" s="66">
        <v>0</v>
      </c>
      <c r="D77" s="75"/>
      <c r="E77" s="96"/>
      <c r="F77" s="128"/>
      <c r="G77" s="120">
        <f t="shared" si="3"/>
        <v>0</v>
      </c>
      <c r="H77" s="81">
        <v>0</v>
      </c>
      <c r="I77" s="47">
        <v>1</v>
      </c>
      <c r="J77" s="47">
        <v>1</v>
      </c>
      <c r="K77" s="47">
        <v>1</v>
      </c>
      <c r="L77" s="47">
        <v>1</v>
      </c>
      <c r="M77" s="57">
        <v>2</v>
      </c>
      <c r="N77" s="40">
        <f t="shared" si="4"/>
        <v>6</v>
      </c>
    </row>
    <row r="78" spans="1:14" ht="22.5" customHeight="1">
      <c r="A78" s="162" t="s">
        <v>53</v>
      </c>
      <c r="B78" s="11" t="s">
        <v>16</v>
      </c>
      <c r="C78" s="63">
        <v>3</v>
      </c>
      <c r="D78" s="72">
        <v>350</v>
      </c>
      <c r="E78" s="105">
        <v>1</v>
      </c>
      <c r="F78" s="125">
        <v>49</v>
      </c>
      <c r="G78" s="116">
        <f t="shared" si="3"/>
        <v>50</v>
      </c>
      <c r="H78" s="109">
        <v>2</v>
      </c>
      <c r="I78" s="110">
        <v>15</v>
      </c>
      <c r="J78" s="110">
        <v>35</v>
      </c>
      <c r="K78" s="110">
        <v>79</v>
      </c>
      <c r="L78" s="110">
        <v>80</v>
      </c>
      <c r="M78" s="55">
        <v>88</v>
      </c>
      <c r="N78" s="41">
        <f t="shared" si="4"/>
        <v>299</v>
      </c>
    </row>
    <row r="79" spans="1:14" ht="22.5" customHeight="1" thickBot="1">
      <c r="A79" s="163"/>
      <c r="B79" s="12" t="s">
        <v>17</v>
      </c>
      <c r="C79" s="67">
        <v>0</v>
      </c>
      <c r="D79" s="76">
        <v>0</v>
      </c>
      <c r="E79" s="97">
        <v>0</v>
      </c>
      <c r="F79" s="126">
        <v>0</v>
      </c>
      <c r="G79" s="117">
        <f t="shared" si="3"/>
        <v>0</v>
      </c>
      <c r="H79" s="82">
        <v>0</v>
      </c>
      <c r="I79" s="49">
        <v>0</v>
      </c>
      <c r="J79" s="49">
        <v>0</v>
      </c>
      <c r="K79" s="49"/>
      <c r="L79" s="49">
        <v>1</v>
      </c>
      <c r="M79" s="51">
        <v>1</v>
      </c>
      <c r="N79" s="42">
        <f t="shared" si="4"/>
        <v>2</v>
      </c>
    </row>
    <row r="80" spans="1:14" ht="22.5" customHeight="1">
      <c r="A80" s="160" t="s">
        <v>54</v>
      </c>
      <c r="B80" s="9" t="s">
        <v>16</v>
      </c>
      <c r="C80" s="65">
        <v>2</v>
      </c>
      <c r="D80" s="74">
        <v>105</v>
      </c>
      <c r="E80" s="98">
        <v>0</v>
      </c>
      <c r="F80" s="127">
        <v>11</v>
      </c>
      <c r="G80" s="118">
        <f t="shared" si="3"/>
        <v>11</v>
      </c>
      <c r="H80" s="87">
        <v>0</v>
      </c>
      <c r="I80" s="48">
        <v>5</v>
      </c>
      <c r="J80" s="48">
        <v>9</v>
      </c>
      <c r="K80" s="48">
        <v>12</v>
      </c>
      <c r="L80" s="48">
        <v>22</v>
      </c>
      <c r="M80" s="50">
        <v>25</v>
      </c>
      <c r="N80" s="33">
        <f t="shared" si="4"/>
        <v>73</v>
      </c>
    </row>
    <row r="81" spans="1:14" ht="22.5" customHeight="1" thickBot="1">
      <c r="A81" s="161"/>
      <c r="B81" s="10" t="s">
        <v>17</v>
      </c>
      <c r="C81" s="66">
        <v>0</v>
      </c>
      <c r="D81" s="75">
        <v>0</v>
      </c>
      <c r="E81" s="96"/>
      <c r="F81" s="128"/>
      <c r="G81" s="120">
        <f t="shared" si="3"/>
        <v>0</v>
      </c>
      <c r="H81" s="81"/>
      <c r="I81" s="47"/>
      <c r="J81" s="47"/>
      <c r="K81" s="47"/>
      <c r="L81" s="47"/>
      <c r="M81" s="57"/>
      <c r="N81" s="40">
        <f t="shared" si="4"/>
        <v>0</v>
      </c>
    </row>
    <row r="82" spans="1:14" ht="22.5" customHeight="1">
      <c r="A82" s="160" t="s">
        <v>55</v>
      </c>
      <c r="B82" s="9" t="s">
        <v>16</v>
      </c>
      <c r="C82" s="63">
        <v>3</v>
      </c>
      <c r="D82" s="72">
        <v>210</v>
      </c>
      <c r="E82" s="105">
        <v>0</v>
      </c>
      <c r="F82" s="125">
        <v>22</v>
      </c>
      <c r="G82" s="116">
        <f t="shared" si="3"/>
        <v>22</v>
      </c>
      <c r="H82" s="109">
        <v>0</v>
      </c>
      <c r="I82" s="110">
        <v>8</v>
      </c>
      <c r="J82" s="110">
        <v>19</v>
      </c>
      <c r="K82" s="110">
        <v>39</v>
      </c>
      <c r="L82" s="110">
        <v>39</v>
      </c>
      <c r="M82" s="55">
        <v>40</v>
      </c>
      <c r="N82" s="41">
        <f t="shared" si="4"/>
        <v>145</v>
      </c>
    </row>
    <row r="83" spans="1:14" ht="22.5" customHeight="1" thickBot="1">
      <c r="A83" s="161"/>
      <c r="B83" s="10" t="s">
        <v>17</v>
      </c>
      <c r="C83" s="67">
        <v>1</v>
      </c>
      <c r="D83" s="76">
        <v>90</v>
      </c>
      <c r="E83" s="97">
        <v>0</v>
      </c>
      <c r="F83" s="130">
        <v>10</v>
      </c>
      <c r="G83" s="117">
        <f t="shared" si="3"/>
        <v>10</v>
      </c>
      <c r="H83" s="82">
        <v>0</v>
      </c>
      <c r="I83" s="49">
        <v>6</v>
      </c>
      <c r="J83" s="49">
        <v>3</v>
      </c>
      <c r="K83" s="49">
        <v>26</v>
      </c>
      <c r="L83" s="49">
        <v>19</v>
      </c>
      <c r="M83" s="51">
        <v>26</v>
      </c>
      <c r="N83" s="42">
        <f t="shared" si="4"/>
        <v>80</v>
      </c>
    </row>
    <row r="84" spans="1:14" ht="22.5" customHeight="1">
      <c r="A84" s="162" t="s">
        <v>56</v>
      </c>
      <c r="B84" s="11" t="s">
        <v>16</v>
      </c>
      <c r="C84" s="65">
        <v>5</v>
      </c>
      <c r="D84" s="74">
        <v>180</v>
      </c>
      <c r="E84" s="111">
        <v>0</v>
      </c>
      <c r="F84" s="131">
        <v>16</v>
      </c>
      <c r="G84" s="118">
        <f t="shared" si="3"/>
        <v>16</v>
      </c>
      <c r="H84" s="87">
        <v>0</v>
      </c>
      <c r="I84" s="48">
        <v>4</v>
      </c>
      <c r="J84" s="48">
        <v>5</v>
      </c>
      <c r="K84" s="48">
        <v>36</v>
      </c>
      <c r="L84" s="48">
        <v>39</v>
      </c>
      <c r="M84" s="50">
        <v>31</v>
      </c>
      <c r="N84" s="33">
        <f t="shared" si="4"/>
        <v>115</v>
      </c>
    </row>
    <row r="85" spans="1:14" ht="22.5" customHeight="1" thickBot="1">
      <c r="A85" s="163"/>
      <c r="B85" s="12" t="s">
        <v>17</v>
      </c>
      <c r="C85" s="66">
        <v>1</v>
      </c>
      <c r="D85" s="75">
        <v>40</v>
      </c>
      <c r="E85" s="102">
        <v>0</v>
      </c>
      <c r="F85" s="132">
        <v>7</v>
      </c>
      <c r="G85" s="120">
        <f t="shared" si="3"/>
        <v>7</v>
      </c>
      <c r="H85" s="81">
        <v>0</v>
      </c>
      <c r="I85" s="47">
        <v>0</v>
      </c>
      <c r="J85" s="47">
        <v>4</v>
      </c>
      <c r="K85" s="47">
        <v>13</v>
      </c>
      <c r="L85" s="47">
        <v>11</v>
      </c>
      <c r="M85" s="57">
        <v>12</v>
      </c>
      <c r="N85" s="40">
        <f t="shared" si="4"/>
        <v>40</v>
      </c>
    </row>
    <row r="86" spans="1:14" ht="22.5" customHeight="1">
      <c r="A86" s="160" t="s">
        <v>57</v>
      </c>
      <c r="B86" s="9" t="s">
        <v>16</v>
      </c>
      <c r="C86" s="103">
        <v>1</v>
      </c>
      <c r="D86" s="104">
        <v>60</v>
      </c>
      <c r="E86" s="105"/>
      <c r="F86" s="106">
        <v>6</v>
      </c>
      <c r="G86" s="116">
        <f t="shared" si="3"/>
        <v>6</v>
      </c>
      <c r="H86" s="107"/>
      <c r="I86" s="108">
        <v>2</v>
      </c>
      <c r="J86" s="108">
        <v>6</v>
      </c>
      <c r="K86" s="108">
        <v>13</v>
      </c>
      <c r="L86" s="108">
        <v>6</v>
      </c>
      <c r="M86" s="108">
        <v>17</v>
      </c>
      <c r="N86" s="41">
        <f t="shared" si="4"/>
        <v>44</v>
      </c>
    </row>
    <row r="87" spans="1:14" ht="22.5" customHeight="1" thickBot="1">
      <c r="A87" s="161"/>
      <c r="B87" s="10" t="s">
        <v>17</v>
      </c>
      <c r="C87" s="67"/>
      <c r="D87" s="76"/>
      <c r="E87" s="97"/>
      <c r="F87" s="126"/>
      <c r="G87" s="117">
        <f t="shared" si="3"/>
        <v>0</v>
      </c>
      <c r="H87" s="82"/>
      <c r="I87" s="49"/>
      <c r="J87" s="49"/>
      <c r="K87" s="49"/>
      <c r="L87" s="49"/>
      <c r="M87" s="51"/>
      <c r="N87" s="42">
        <f t="shared" si="4"/>
        <v>0</v>
      </c>
    </row>
    <row r="88" spans="1:14" ht="22.5" customHeight="1">
      <c r="A88" s="160" t="s">
        <v>58</v>
      </c>
      <c r="B88" s="9" t="s">
        <v>16</v>
      </c>
      <c r="C88" s="103">
        <v>3</v>
      </c>
      <c r="D88" s="104">
        <v>265</v>
      </c>
      <c r="E88" s="105">
        <v>0</v>
      </c>
      <c r="F88" s="125">
        <v>41</v>
      </c>
      <c r="G88" s="116">
        <f t="shared" si="3"/>
        <v>41</v>
      </c>
      <c r="H88" s="109">
        <v>3</v>
      </c>
      <c r="I88" s="110">
        <v>24</v>
      </c>
      <c r="J88" s="110">
        <v>10</v>
      </c>
      <c r="K88" s="110">
        <v>53</v>
      </c>
      <c r="L88" s="110">
        <v>72</v>
      </c>
      <c r="M88" s="55">
        <v>49</v>
      </c>
      <c r="N88" s="41">
        <f t="shared" si="4"/>
        <v>211</v>
      </c>
    </row>
    <row r="89" spans="1:14" ht="22.5" customHeight="1" thickBot="1">
      <c r="A89" s="161"/>
      <c r="B89" s="10" t="s">
        <v>17</v>
      </c>
      <c r="C89" s="67">
        <v>1</v>
      </c>
      <c r="D89" s="76">
        <v>100</v>
      </c>
      <c r="E89" s="97">
        <v>0</v>
      </c>
      <c r="F89" s="126">
        <v>18</v>
      </c>
      <c r="G89" s="117">
        <f t="shared" si="3"/>
        <v>18</v>
      </c>
      <c r="H89" s="82">
        <v>5</v>
      </c>
      <c r="I89" s="49">
        <v>3</v>
      </c>
      <c r="J89" s="49">
        <v>14</v>
      </c>
      <c r="K89" s="49">
        <v>20</v>
      </c>
      <c r="L89" s="49">
        <v>31</v>
      </c>
      <c r="M89" s="51">
        <v>27</v>
      </c>
      <c r="N89" s="42">
        <f t="shared" si="4"/>
        <v>100</v>
      </c>
    </row>
    <row r="90" spans="1:14" ht="22.5" customHeight="1">
      <c r="A90" s="162" t="s">
        <v>59</v>
      </c>
      <c r="B90" s="11" t="s">
        <v>16</v>
      </c>
      <c r="C90" s="68">
        <v>2</v>
      </c>
      <c r="D90" s="77">
        <v>90</v>
      </c>
      <c r="E90" s="98">
        <v>1</v>
      </c>
      <c r="F90" s="127">
        <v>5</v>
      </c>
      <c r="G90" s="118">
        <f t="shared" si="3"/>
        <v>6</v>
      </c>
      <c r="H90" s="87">
        <v>0</v>
      </c>
      <c r="I90" s="48">
        <v>2</v>
      </c>
      <c r="J90" s="48">
        <v>3</v>
      </c>
      <c r="K90" s="48">
        <v>12</v>
      </c>
      <c r="L90" s="48">
        <v>9</v>
      </c>
      <c r="M90" s="50">
        <v>12</v>
      </c>
      <c r="N90" s="33">
        <f t="shared" si="4"/>
        <v>38</v>
      </c>
    </row>
    <row r="91" spans="1:14" ht="22.5" customHeight="1" thickBot="1">
      <c r="A91" s="161"/>
      <c r="B91" s="10" t="s">
        <v>17</v>
      </c>
      <c r="C91" s="66"/>
      <c r="D91" s="75"/>
      <c r="E91" s="96"/>
      <c r="F91" s="127"/>
      <c r="G91" s="118">
        <f t="shared" si="3"/>
        <v>0</v>
      </c>
      <c r="H91" s="81"/>
      <c r="I91" s="47"/>
      <c r="J91" s="47"/>
      <c r="K91" s="47"/>
      <c r="L91" s="47"/>
      <c r="M91" s="50"/>
      <c r="N91" s="33">
        <f t="shared" si="4"/>
        <v>0</v>
      </c>
    </row>
    <row r="92" spans="1:17" s="6" customFormat="1" ht="22.5" customHeight="1">
      <c r="A92" s="164" t="s">
        <v>60</v>
      </c>
      <c r="B92" s="13" t="s">
        <v>16</v>
      </c>
      <c r="C92" s="69">
        <f aca="true" t="shared" si="5" ref="C92:N92">SUMIF($B$6:$B$91,"公立",C6:C91)</f>
        <v>255</v>
      </c>
      <c r="D92" s="39">
        <f t="shared" si="5"/>
        <v>27080</v>
      </c>
      <c r="E92" s="99">
        <f t="shared" si="5"/>
        <v>62</v>
      </c>
      <c r="F92" s="15">
        <f t="shared" si="5"/>
        <v>3293</v>
      </c>
      <c r="G92" s="116">
        <f t="shared" si="5"/>
        <v>3355</v>
      </c>
      <c r="H92" s="90">
        <f t="shared" si="5"/>
        <v>257</v>
      </c>
      <c r="I92" s="14">
        <f t="shared" si="5"/>
        <v>1631</v>
      </c>
      <c r="J92" s="14">
        <f t="shared" si="5"/>
        <v>2630</v>
      </c>
      <c r="K92" s="14">
        <f t="shared" si="5"/>
        <v>5456</v>
      </c>
      <c r="L92" s="14">
        <f t="shared" si="5"/>
        <v>5926</v>
      </c>
      <c r="M92" s="14">
        <f t="shared" si="5"/>
        <v>5520</v>
      </c>
      <c r="N92" s="34">
        <f t="shared" si="5"/>
        <v>21420</v>
      </c>
      <c r="O92" s="6">
        <f>SUMIF($C$6:$C$91,"=1",O6:O91)</f>
        <v>0</v>
      </c>
      <c r="P92" s="6">
        <f>SUMIF($C$6:$C$91,"=1",P6:P91)</f>
        <v>0</v>
      </c>
      <c r="Q92" s="6">
        <f>SUMIF($C$6:$C$91,"=1",Q6:Q91)</f>
        <v>0</v>
      </c>
    </row>
    <row r="93" spans="1:17" s="6" customFormat="1" ht="22.5" customHeight="1">
      <c r="A93" s="165"/>
      <c r="B93" s="16" t="s">
        <v>17</v>
      </c>
      <c r="C93" s="70">
        <f aca="true" t="shared" si="6" ref="C93:N93">SUMIF($B$6:$B$91,"私立",C6:C91)</f>
        <v>166</v>
      </c>
      <c r="D93" s="37">
        <f t="shared" si="6"/>
        <v>19706</v>
      </c>
      <c r="E93" s="100">
        <f t="shared" si="6"/>
        <v>36</v>
      </c>
      <c r="F93" s="20">
        <f t="shared" si="6"/>
        <v>2857</v>
      </c>
      <c r="G93" s="122">
        <f t="shared" si="6"/>
        <v>2893</v>
      </c>
      <c r="H93" s="91">
        <f t="shared" si="6"/>
        <v>432</v>
      </c>
      <c r="I93" s="18">
        <f t="shared" si="6"/>
        <v>2089</v>
      </c>
      <c r="J93" s="18">
        <f t="shared" si="6"/>
        <v>2887</v>
      </c>
      <c r="K93" s="18">
        <f t="shared" si="6"/>
        <v>4245</v>
      </c>
      <c r="L93" s="18">
        <f t="shared" si="6"/>
        <v>4424</v>
      </c>
      <c r="M93" s="18">
        <f t="shared" si="6"/>
        <v>4334</v>
      </c>
      <c r="N93" s="35">
        <f t="shared" si="6"/>
        <v>18411</v>
      </c>
      <c r="O93" s="6">
        <f>SUMIF($C$6:$C$91,"&lt;6",O6:O91)-SUMIF($C$6:$C$91,"=1",O6:O91)</f>
        <v>0</v>
      </c>
      <c r="P93" s="6">
        <f>SUMIF($C$6:$C$91,"&lt;6",P6:P91)-SUMIF($C$6:$C$91,"=1",P6:P91)</f>
        <v>0</v>
      </c>
      <c r="Q93" s="6">
        <f>SUMIF($C$6:$C$91,"&lt;6",Q6:Q91)-SUMIF($C$6:$C$91,"=1",Q6:Q91)</f>
        <v>0</v>
      </c>
    </row>
    <row r="94" spans="1:17" s="6" customFormat="1" ht="22.5" customHeight="1" thickBot="1">
      <c r="A94" s="166"/>
      <c r="B94" s="21" t="s">
        <v>60</v>
      </c>
      <c r="C94" s="71">
        <f aca="true" t="shared" si="7" ref="C94:N94">C92+C93</f>
        <v>421</v>
      </c>
      <c r="D94" s="38">
        <f t="shared" si="7"/>
        <v>46786</v>
      </c>
      <c r="E94" s="101">
        <f t="shared" si="7"/>
        <v>98</v>
      </c>
      <c r="F94" s="24">
        <f t="shared" si="7"/>
        <v>6150</v>
      </c>
      <c r="G94" s="123">
        <f t="shared" si="7"/>
        <v>6248</v>
      </c>
      <c r="H94" s="92">
        <f t="shared" si="7"/>
        <v>689</v>
      </c>
      <c r="I94" s="23">
        <f t="shared" si="7"/>
        <v>3720</v>
      </c>
      <c r="J94" s="23">
        <f t="shared" si="7"/>
        <v>5517</v>
      </c>
      <c r="K94" s="23">
        <f t="shared" si="7"/>
        <v>9701</v>
      </c>
      <c r="L94" s="23">
        <f t="shared" si="7"/>
        <v>10350</v>
      </c>
      <c r="M94" s="23">
        <f t="shared" si="7"/>
        <v>9854</v>
      </c>
      <c r="N94" s="36">
        <f t="shared" si="7"/>
        <v>39831</v>
      </c>
      <c r="O94" s="6">
        <f>O92+O93</f>
        <v>0</v>
      </c>
      <c r="P94" s="6">
        <f>P92+P93</f>
        <v>0</v>
      </c>
      <c r="Q94" s="6">
        <f>Q92+Q93</f>
        <v>0</v>
      </c>
    </row>
    <row r="95" spans="1:17" s="6" customFormat="1" ht="13.5" customHeight="1" hidden="1">
      <c r="A95" s="114"/>
      <c r="B95" s="16" t="s">
        <v>61</v>
      </c>
      <c r="C95" s="17">
        <f>COUNTIF(C6:C91,"=6")</f>
        <v>5</v>
      </c>
      <c r="D95" s="17">
        <f>COUNTIF(D6:D91,"=6")</f>
        <v>0</v>
      </c>
      <c r="E95" s="19">
        <f aca="true" t="shared" si="8" ref="E95:N95">SUMIF($C$6:$C$91,"=6",E6:E91)</f>
        <v>14</v>
      </c>
      <c r="F95" s="20">
        <f t="shared" si="8"/>
        <v>437</v>
      </c>
      <c r="G95" s="91">
        <f t="shared" si="8"/>
        <v>451</v>
      </c>
      <c r="H95" s="17">
        <f t="shared" si="8"/>
        <v>43</v>
      </c>
      <c r="I95" s="18">
        <f t="shared" si="8"/>
        <v>267</v>
      </c>
      <c r="J95" s="18">
        <f t="shared" si="8"/>
        <v>381</v>
      </c>
      <c r="K95" s="18">
        <f t="shared" si="8"/>
        <v>551</v>
      </c>
      <c r="L95" s="18">
        <f t="shared" si="8"/>
        <v>628</v>
      </c>
      <c r="M95" s="18">
        <f t="shared" si="8"/>
        <v>626</v>
      </c>
      <c r="N95" s="35">
        <f t="shared" si="8"/>
        <v>2496</v>
      </c>
      <c r="O95" s="6">
        <f>SUMIF($C$6:$C$91,"=6",O6:O91)</f>
        <v>0</v>
      </c>
      <c r="P95" s="6">
        <f>SUMIF($C$6:$C$91,"=6",P6:P91)</f>
        <v>0</v>
      </c>
      <c r="Q95" s="6">
        <f>SUMIF($C$6:$C$91,"=6",Q6:Q91)</f>
        <v>0</v>
      </c>
    </row>
    <row r="96" spans="1:17" s="6" customFormat="1" ht="13.5" customHeight="1" hidden="1">
      <c r="A96" s="114"/>
      <c r="B96" s="16" t="s">
        <v>62</v>
      </c>
      <c r="C96" s="17">
        <f>COUNTIF(C6:C91,"=7")</f>
        <v>6</v>
      </c>
      <c r="D96" s="17">
        <f>COUNTIF(D6:D91,"=7")</f>
        <v>0</v>
      </c>
      <c r="E96" s="19">
        <f aca="true" t="shared" si="9" ref="E96:N96">SUMIF($C$6:$C$91,"=7",E6:E91)</f>
        <v>8</v>
      </c>
      <c r="F96" s="20">
        <f t="shared" si="9"/>
        <v>509</v>
      </c>
      <c r="G96" s="91">
        <f t="shared" si="9"/>
        <v>517</v>
      </c>
      <c r="H96" s="17">
        <f t="shared" si="9"/>
        <v>32</v>
      </c>
      <c r="I96" s="18">
        <f t="shared" si="9"/>
        <v>252</v>
      </c>
      <c r="J96" s="18">
        <f t="shared" si="9"/>
        <v>430</v>
      </c>
      <c r="K96" s="18">
        <f t="shared" si="9"/>
        <v>858</v>
      </c>
      <c r="L96" s="18">
        <f t="shared" si="9"/>
        <v>978</v>
      </c>
      <c r="M96" s="18">
        <f t="shared" si="9"/>
        <v>694</v>
      </c>
      <c r="N96" s="35">
        <f t="shared" si="9"/>
        <v>3244</v>
      </c>
      <c r="O96" s="6">
        <f>SUMIF($C$6:$C$91,"=7",O6:O91)</f>
        <v>0</v>
      </c>
      <c r="P96" s="6">
        <f>SUMIF($C$6:$C$91,"=7",P6:P91)</f>
        <v>0</v>
      </c>
      <c r="Q96" s="6">
        <f>SUMIF($C$6:$C$91,"=7",Q6:Q91)</f>
        <v>0</v>
      </c>
    </row>
    <row r="97" spans="1:17" s="6" customFormat="1" ht="14.25" customHeight="1" hidden="1" thickBot="1">
      <c r="A97" s="115"/>
      <c r="B97" s="21" t="s">
        <v>63</v>
      </c>
      <c r="C97" s="22">
        <f>C94+C95+C96</f>
        <v>432</v>
      </c>
      <c r="D97" s="22">
        <f>D94+D95+D96</f>
        <v>46786</v>
      </c>
      <c r="E97" s="25">
        <f aca="true" t="shared" si="10" ref="E97:N97">E95+E96</f>
        <v>22</v>
      </c>
      <c r="F97" s="26">
        <f t="shared" si="10"/>
        <v>946</v>
      </c>
      <c r="G97" s="124">
        <f t="shared" si="10"/>
        <v>968</v>
      </c>
      <c r="H97" s="22">
        <f t="shared" si="10"/>
        <v>75</v>
      </c>
      <c r="I97" s="23">
        <f t="shared" si="10"/>
        <v>519</v>
      </c>
      <c r="J97" s="23">
        <f t="shared" si="10"/>
        <v>811</v>
      </c>
      <c r="K97" s="23">
        <f t="shared" si="10"/>
        <v>1409</v>
      </c>
      <c r="L97" s="23">
        <f t="shared" si="10"/>
        <v>1606</v>
      </c>
      <c r="M97" s="23">
        <f t="shared" si="10"/>
        <v>1320</v>
      </c>
      <c r="N97" s="36">
        <f t="shared" si="10"/>
        <v>5740</v>
      </c>
      <c r="O97" s="6">
        <f>O95+O96</f>
        <v>0</v>
      </c>
      <c r="P97" s="6">
        <f>P95+P96</f>
        <v>0</v>
      </c>
      <c r="Q97" s="6">
        <f>Q95+Q96</f>
        <v>0</v>
      </c>
    </row>
    <row r="98" ht="12">
      <c r="A98" s="113"/>
    </row>
    <row r="100" spans="2:4" ht="12">
      <c r="B100" s="27" t="s">
        <v>64</v>
      </c>
      <c r="C100" s="28"/>
      <c r="D100" s="29">
        <f>D92-D6</f>
        <v>25080</v>
      </c>
    </row>
    <row r="101" spans="2:4" ht="12">
      <c r="B101" s="30" t="s">
        <v>65</v>
      </c>
      <c r="C101" s="31"/>
      <c r="D101" s="32">
        <f>D93-D7</f>
        <v>16391</v>
      </c>
    </row>
  </sheetData>
  <sheetProtection/>
  <mergeCells count="62">
    <mergeCell ref="A82:A83"/>
    <mergeCell ref="A84:A85"/>
    <mergeCell ref="A90:A91"/>
    <mergeCell ref="A86:A87"/>
    <mergeCell ref="A88:A89"/>
    <mergeCell ref="A92:A94"/>
    <mergeCell ref="A64:A65"/>
    <mergeCell ref="A66:A67"/>
    <mergeCell ref="A68:A69"/>
    <mergeCell ref="A72:A73"/>
    <mergeCell ref="A74:A75"/>
    <mergeCell ref="A76:A77"/>
    <mergeCell ref="A70:A71"/>
    <mergeCell ref="A78:A79"/>
    <mergeCell ref="A80:A81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A2:A5"/>
    <mergeCell ref="A6:A7"/>
    <mergeCell ref="A8:A9"/>
    <mergeCell ref="A10:A11"/>
    <mergeCell ref="A12:A13"/>
    <mergeCell ref="A14:A15"/>
    <mergeCell ref="M4:M5"/>
    <mergeCell ref="E2:G2"/>
    <mergeCell ref="J4:J5"/>
    <mergeCell ref="K4:K5"/>
    <mergeCell ref="E3:G3"/>
    <mergeCell ref="F4:F5"/>
    <mergeCell ref="G4:G5"/>
    <mergeCell ref="B2:B5"/>
    <mergeCell ref="H2:N2"/>
    <mergeCell ref="E4:E5"/>
    <mergeCell ref="H4:H5"/>
    <mergeCell ref="L4:L5"/>
    <mergeCell ref="I4:I5"/>
    <mergeCell ref="C2:C5"/>
    <mergeCell ref="D2:D5"/>
    <mergeCell ref="H3:N3"/>
    <mergeCell ref="N4:N5"/>
  </mergeCells>
  <printOptions/>
  <pageMargins left="0.7874015748031497" right="0" top="0.3937007874015748" bottom="0" header="0.5118110236220472" footer="0.5118110236220472"/>
  <pageSetup cellComments="asDisplayed" horizontalDpi="600" verticalDpi="600" orientation="portrait" paperSize="9" scale="70" r:id="rId1"/>
  <rowBreaks count="1" manualBreakCount="1">
    <brk id="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Gifu</cp:lastModifiedBy>
  <cp:lastPrinted>2013-09-13T06:16:23Z</cp:lastPrinted>
  <dcterms:created xsi:type="dcterms:W3CDTF">2010-10-04T01:27:48Z</dcterms:created>
  <dcterms:modified xsi:type="dcterms:W3CDTF">2013-09-13T06:27:31Z</dcterms:modified>
  <cp:category/>
  <cp:version/>
  <cp:contentType/>
  <cp:contentStatus/>
</cp:coreProperties>
</file>