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3199\Box\11225_10_庁内用\ローカル ディスク\資源循環推進係・一般廃棄物係\一廃\01 一般廃棄物\21 オープンデータ\"/>
    </mc:Choice>
  </mc:AlternateContent>
  <xr:revisionPtr revIDLastSave="0" documentId="13_ncr:1_{2BBD751F-796E-44F0-8277-95275CF5C4D3}" xr6:coauthVersionLast="47" xr6:coauthVersionMax="47" xr10:uidLastSave="{00000000-0000-0000-0000-000000000000}"/>
  <bookViews>
    <workbookView xWindow="828" yWindow="-108" windowWidth="22320" windowHeight="13176" activeTab="7" xr2:uid="{00000000-000D-0000-FFFF-FFFF00000000}"/>
  </bookViews>
  <sheets>
    <sheet name="H27実績" sheetId="6" r:id="rId1"/>
    <sheet name="H28実績" sheetId="5" r:id="rId2"/>
    <sheet name="H29実績" sheetId="4" r:id="rId3"/>
    <sheet name="H30実績" sheetId="3" r:id="rId4"/>
    <sheet name="R1実績" sheetId="2" r:id="rId5"/>
    <sheet name="R2実績" sheetId="7" r:id="rId6"/>
    <sheet name="R3実績" sheetId="8" r:id="rId7"/>
    <sheet name="R4実績" sheetId="9" r:id="rId8"/>
  </sheets>
  <definedNames>
    <definedName name="_xlnm._FilterDatabase" localSheetId="1" hidden="1">H28実績!$A$6:$AA$48</definedName>
    <definedName name="_xlnm._FilterDatabase" localSheetId="2" hidden="1">H29実績!$A$6:$AA$48</definedName>
    <definedName name="_xlnm._FilterDatabase" localSheetId="3" hidden="1">H30実績!$A$6:$AA$48</definedName>
    <definedName name="_xlnm._FilterDatabase" localSheetId="4" hidden="1">'R1実績'!$A$6:$AA$48</definedName>
    <definedName name="_xlnm._FilterDatabase" localSheetId="5" hidden="1">'R2実績'!$A$6:$AA$48</definedName>
    <definedName name="_xlnm._FilterDatabase" localSheetId="6" hidden="1">'R3実績'!$A$6:$AD$48</definedName>
    <definedName name="_xlnm._FilterDatabase" localSheetId="7" hidden="1">'R4実績'!$A$6:$AD$48</definedName>
    <definedName name="_xlnm.Print_Area" localSheetId="0">H27実績!$2:$49</definedName>
    <definedName name="_xlnm.Print_Area" localSheetId="1">H28実績!$2:$7</definedName>
    <definedName name="_xlnm.Print_Area" localSheetId="2">H29実績!$2:$49</definedName>
    <definedName name="_xlnm.Print_Area" localSheetId="3">H30実績!$A$2:$Z$49</definedName>
    <definedName name="_xlnm.Print_Area" localSheetId="4">'R1実績'!$2:$49</definedName>
    <definedName name="_xlnm.Print_Area" localSheetId="5">'R2実績'!$2:$49</definedName>
    <definedName name="_xlnm.Print_Area" localSheetId="6">'R3実績'!$A$2:$AC$49</definedName>
    <definedName name="_xlnm.Print_Area" localSheetId="7">'R4実績'!$2:$49</definedName>
    <definedName name="_xlnm.Print_Titles" localSheetId="0">H27実績!$A:$B,H27実績!$2:$6</definedName>
    <definedName name="_xlnm.Print_Titles" localSheetId="1">H28実績!$A:$B,H28実績!$2:$6</definedName>
    <definedName name="_xlnm.Print_Titles" localSheetId="2">H29実績!$A:$B,H29実績!$2:$6</definedName>
    <definedName name="_xlnm.Print_Titles" localSheetId="3">H30実績!$A:$B,H30実績!$2:$6</definedName>
    <definedName name="_xlnm.Print_Titles" localSheetId="4">'R1実績'!$A:$B,'R1実績'!$2:$6</definedName>
    <definedName name="_xlnm.Print_Titles" localSheetId="5">'R2実績'!$A:$B,'R2実績'!$2:$6</definedName>
    <definedName name="_xlnm.Print_Titles" localSheetId="6">'R3実績'!$A:$B,'R3実績'!$2:$6</definedName>
    <definedName name="_xlnm.Print_Titles" localSheetId="7">'R4実績'!$A:$B,'R4実績'!$2:$6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9" l="1"/>
  <c r="I49" i="9" s="1"/>
  <c r="D49" i="9" s="1"/>
  <c r="E49" i="9"/>
  <c r="P48" i="9"/>
  <c r="I48" i="9" s="1"/>
  <c r="D48" i="9" s="1"/>
  <c r="E48" i="9"/>
  <c r="P47" i="9"/>
  <c r="I47" i="9"/>
  <c r="D47" i="9" s="1"/>
  <c r="E47" i="9"/>
  <c r="P46" i="9"/>
  <c r="I46" i="9" s="1"/>
  <c r="E46" i="9"/>
  <c r="P45" i="9"/>
  <c r="I45" i="9" s="1"/>
  <c r="D45" i="9" s="1"/>
  <c r="E45" i="9"/>
  <c r="P44" i="9"/>
  <c r="I44" i="9" s="1"/>
  <c r="E44" i="9"/>
  <c r="P43" i="9"/>
  <c r="I43" i="9" s="1"/>
  <c r="E43" i="9"/>
  <c r="P42" i="9"/>
  <c r="I42" i="9"/>
  <c r="E42" i="9"/>
  <c r="D42" i="9"/>
  <c r="N42" i="9" s="1"/>
  <c r="P41" i="9"/>
  <c r="I41" i="9" s="1"/>
  <c r="E41" i="9"/>
  <c r="P40" i="9"/>
  <c r="I40" i="9" s="1"/>
  <c r="D40" i="9" s="1"/>
  <c r="E40" i="9"/>
  <c r="P39" i="9"/>
  <c r="I39" i="9" s="1"/>
  <c r="D39" i="9" s="1"/>
  <c r="E39" i="9"/>
  <c r="P38" i="9"/>
  <c r="I38" i="9" s="1"/>
  <c r="D38" i="9" s="1"/>
  <c r="E38" i="9"/>
  <c r="P37" i="9"/>
  <c r="I37" i="9"/>
  <c r="D37" i="9" s="1"/>
  <c r="E37" i="9"/>
  <c r="P36" i="9"/>
  <c r="I36" i="9" s="1"/>
  <c r="D36" i="9" s="1"/>
  <c r="E36" i="9"/>
  <c r="P35" i="9"/>
  <c r="I35" i="9" s="1"/>
  <c r="D35" i="9" s="1"/>
  <c r="E35" i="9"/>
  <c r="P34" i="9"/>
  <c r="I34" i="9"/>
  <c r="D34" i="9" s="1"/>
  <c r="N34" i="9" s="1"/>
  <c r="E34" i="9"/>
  <c r="P33" i="9"/>
  <c r="I33" i="9" s="1"/>
  <c r="D33" i="9" s="1"/>
  <c r="E33" i="9"/>
  <c r="P32" i="9"/>
  <c r="I32" i="9" s="1"/>
  <c r="D32" i="9" s="1"/>
  <c r="E32" i="9"/>
  <c r="P31" i="9"/>
  <c r="I31" i="9"/>
  <c r="D31" i="9" s="1"/>
  <c r="E31" i="9"/>
  <c r="P30" i="9"/>
  <c r="I30" i="9" s="1"/>
  <c r="E30" i="9"/>
  <c r="P29" i="9"/>
  <c r="I29" i="9"/>
  <c r="D29" i="9" s="1"/>
  <c r="E29" i="9"/>
  <c r="P28" i="9"/>
  <c r="I28" i="9" s="1"/>
  <c r="E28" i="9"/>
  <c r="P27" i="9"/>
  <c r="I27" i="9" s="1"/>
  <c r="E27" i="9"/>
  <c r="P26" i="9"/>
  <c r="I26" i="9"/>
  <c r="E26" i="9"/>
  <c r="D26" i="9" s="1"/>
  <c r="N26" i="9" s="1"/>
  <c r="P25" i="9"/>
  <c r="I25" i="9" s="1"/>
  <c r="E25" i="9"/>
  <c r="P24" i="9"/>
  <c r="I24" i="9" s="1"/>
  <c r="D24" i="9" s="1"/>
  <c r="E24" i="9"/>
  <c r="P23" i="9"/>
  <c r="I23" i="9"/>
  <c r="E23" i="9"/>
  <c r="P22" i="9"/>
  <c r="I22" i="9" s="1"/>
  <c r="D22" i="9" s="1"/>
  <c r="E22" i="9"/>
  <c r="P21" i="9"/>
  <c r="I21" i="9" s="1"/>
  <c r="D21" i="9" s="1"/>
  <c r="E21" i="9"/>
  <c r="P20" i="9"/>
  <c r="I20" i="9" s="1"/>
  <c r="E20" i="9"/>
  <c r="P19" i="9"/>
  <c r="I19" i="9" s="1"/>
  <c r="D19" i="9" s="1"/>
  <c r="E19" i="9"/>
  <c r="P18" i="9"/>
  <c r="I18" i="9" s="1"/>
  <c r="D18" i="9" s="1"/>
  <c r="N18" i="9" s="1"/>
  <c r="E18" i="9"/>
  <c r="P17" i="9"/>
  <c r="I17" i="9" s="1"/>
  <c r="D17" i="9" s="1"/>
  <c r="E17" i="9"/>
  <c r="P16" i="9"/>
  <c r="I16" i="9" s="1"/>
  <c r="D16" i="9" s="1"/>
  <c r="E16" i="9"/>
  <c r="P15" i="9"/>
  <c r="I15" i="9"/>
  <c r="D15" i="9" s="1"/>
  <c r="E15" i="9"/>
  <c r="P14" i="9"/>
  <c r="I14" i="9" s="1"/>
  <c r="D14" i="9" s="1"/>
  <c r="E14" i="9"/>
  <c r="P13" i="9"/>
  <c r="I13" i="9"/>
  <c r="D13" i="9" s="1"/>
  <c r="E13" i="9"/>
  <c r="P12" i="9"/>
  <c r="I12" i="9" s="1"/>
  <c r="D12" i="9" s="1"/>
  <c r="E12" i="9"/>
  <c r="P11" i="9"/>
  <c r="I11" i="9" s="1"/>
  <c r="E11" i="9"/>
  <c r="P10" i="9"/>
  <c r="I10" i="9" s="1"/>
  <c r="D10" i="9" s="1"/>
  <c r="N10" i="9" s="1"/>
  <c r="E10" i="9"/>
  <c r="P9" i="9"/>
  <c r="I9" i="9" s="1"/>
  <c r="D9" i="9" s="1"/>
  <c r="E9" i="9"/>
  <c r="P8" i="9"/>
  <c r="I8" i="9"/>
  <c r="D8" i="9" s="1"/>
  <c r="E8" i="9"/>
  <c r="AC7" i="9"/>
  <c r="AB7" i="9"/>
  <c r="AA7" i="9"/>
  <c r="Z7" i="9"/>
  <c r="Y7" i="9"/>
  <c r="X7" i="9"/>
  <c r="W7" i="9"/>
  <c r="V7" i="9"/>
  <c r="U7" i="9"/>
  <c r="S7" i="9"/>
  <c r="R7" i="9"/>
  <c r="Q7" i="9"/>
  <c r="P7" i="9"/>
  <c r="O7" i="9"/>
  <c r="M7" i="9"/>
  <c r="K7" i="9"/>
  <c r="H7" i="9"/>
  <c r="G7" i="9"/>
  <c r="E7" i="9" s="1"/>
  <c r="T40" i="9" l="1"/>
  <c r="F40" i="9"/>
  <c r="T32" i="9"/>
  <c r="F32" i="9"/>
  <c r="T24" i="9"/>
  <c r="F24" i="9"/>
  <c r="T48" i="9"/>
  <c r="F48" i="9"/>
  <c r="T8" i="9"/>
  <c r="F8" i="9"/>
  <c r="T16" i="9"/>
  <c r="F16" i="9"/>
  <c r="D11" i="9"/>
  <c r="F11" i="9" s="1"/>
  <c r="D23" i="9"/>
  <c r="F23" i="9" s="1"/>
  <c r="D25" i="9"/>
  <c r="N25" i="9" s="1"/>
  <c r="D28" i="9"/>
  <c r="N28" i="9" s="1"/>
  <c r="D20" i="9"/>
  <c r="D46" i="9"/>
  <c r="D43" i="9"/>
  <c r="D30" i="9"/>
  <c r="I7" i="9"/>
  <c r="D27" i="9"/>
  <c r="D41" i="9"/>
  <c r="D44" i="9"/>
  <c r="J44" i="9" s="1"/>
  <c r="F31" i="9"/>
  <c r="T31" i="9"/>
  <c r="N31" i="9"/>
  <c r="L31" i="9"/>
  <c r="J31" i="9"/>
  <c r="N11" i="9"/>
  <c r="L11" i="9"/>
  <c r="J11" i="9"/>
  <c r="N23" i="9"/>
  <c r="L23" i="9"/>
  <c r="J23" i="9"/>
  <c r="T25" i="9"/>
  <c r="J45" i="9"/>
  <c r="L45" i="9"/>
  <c r="F45" i="9"/>
  <c r="T45" i="9"/>
  <c r="N45" i="9"/>
  <c r="F15" i="9"/>
  <c r="T15" i="9"/>
  <c r="N15" i="9"/>
  <c r="L15" i="9"/>
  <c r="J15" i="9"/>
  <c r="T17" i="9"/>
  <c r="N17" i="9"/>
  <c r="L17" i="9"/>
  <c r="J17" i="9"/>
  <c r="F17" i="9"/>
  <c r="L20" i="9"/>
  <c r="N20" i="9"/>
  <c r="J20" i="9"/>
  <c r="F20" i="9"/>
  <c r="T20" i="9"/>
  <c r="J37" i="9"/>
  <c r="F37" i="9"/>
  <c r="T37" i="9"/>
  <c r="L37" i="9"/>
  <c r="N37" i="9"/>
  <c r="T33" i="9"/>
  <c r="N33" i="9"/>
  <c r="L33" i="9"/>
  <c r="J33" i="9"/>
  <c r="F33" i="9"/>
  <c r="T9" i="9"/>
  <c r="N9" i="9"/>
  <c r="L9" i="9"/>
  <c r="J9" i="9"/>
  <c r="F9" i="9"/>
  <c r="L12" i="9"/>
  <c r="J12" i="9"/>
  <c r="F12" i="9"/>
  <c r="T12" i="9"/>
  <c r="N12" i="9"/>
  <c r="J29" i="9"/>
  <c r="L29" i="9"/>
  <c r="F29" i="9"/>
  <c r="T29" i="9"/>
  <c r="N29" i="9"/>
  <c r="F14" i="9"/>
  <c r="J14" i="9"/>
  <c r="T14" i="9"/>
  <c r="N14" i="9"/>
  <c r="L14" i="9"/>
  <c r="J21" i="9"/>
  <c r="F21" i="9"/>
  <c r="T21" i="9"/>
  <c r="L21" i="9"/>
  <c r="N21" i="9"/>
  <c r="F46" i="9"/>
  <c r="T46" i="9"/>
  <c r="J46" i="9"/>
  <c r="N46" i="9"/>
  <c r="L46" i="9"/>
  <c r="J13" i="9"/>
  <c r="F13" i="9"/>
  <c r="T13" i="9"/>
  <c r="L13" i="9"/>
  <c r="N13" i="9"/>
  <c r="F38" i="9"/>
  <c r="T38" i="9"/>
  <c r="J38" i="9"/>
  <c r="N38" i="9"/>
  <c r="L38" i="9"/>
  <c r="N43" i="9"/>
  <c r="L43" i="9"/>
  <c r="J43" i="9"/>
  <c r="F43" i="9"/>
  <c r="T43" i="9"/>
  <c r="L36" i="9"/>
  <c r="J36" i="9"/>
  <c r="N36" i="9"/>
  <c r="F36" i="9"/>
  <c r="T36" i="9"/>
  <c r="D7" i="9"/>
  <c r="F30" i="9"/>
  <c r="J30" i="9"/>
  <c r="T30" i="9"/>
  <c r="N30" i="9"/>
  <c r="L30" i="9"/>
  <c r="N35" i="9"/>
  <c r="L35" i="9"/>
  <c r="J35" i="9"/>
  <c r="F35" i="9"/>
  <c r="T35" i="9"/>
  <c r="F47" i="9"/>
  <c r="T47" i="9"/>
  <c r="N47" i="9"/>
  <c r="L47" i="9"/>
  <c r="J47" i="9"/>
  <c r="T49" i="9"/>
  <c r="N49" i="9"/>
  <c r="L49" i="9"/>
  <c r="J49" i="9"/>
  <c r="F49" i="9"/>
  <c r="N19" i="9"/>
  <c r="L19" i="9"/>
  <c r="J19" i="9"/>
  <c r="F19" i="9"/>
  <c r="T19" i="9"/>
  <c r="F22" i="9"/>
  <c r="T22" i="9"/>
  <c r="J22" i="9"/>
  <c r="N22" i="9"/>
  <c r="L22" i="9"/>
  <c r="N27" i="9"/>
  <c r="L27" i="9"/>
  <c r="J27" i="9"/>
  <c r="F27" i="9"/>
  <c r="T27" i="9"/>
  <c r="F39" i="9"/>
  <c r="T39" i="9"/>
  <c r="N39" i="9"/>
  <c r="L39" i="9"/>
  <c r="J39" i="9"/>
  <c r="T41" i="9"/>
  <c r="N41" i="9"/>
  <c r="L41" i="9"/>
  <c r="J41" i="9"/>
  <c r="F41" i="9"/>
  <c r="L44" i="9"/>
  <c r="T18" i="9"/>
  <c r="J8" i="9"/>
  <c r="F10" i="9"/>
  <c r="J16" i="9"/>
  <c r="F18" i="9"/>
  <c r="J24" i="9"/>
  <c r="F26" i="9"/>
  <c r="J32" i="9"/>
  <c r="F34" i="9"/>
  <c r="J40" i="9"/>
  <c r="F42" i="9"/>
  <c r="J48" i="9"/>
  <c r="T10" i="9"/>
  <c r="T26" i="9"/>
  <c r="L8" i="9"/>
  <c r="L16" i="9"/>
  <c r="L24" i="9"/>
  <c r="L32" i="9"/>
  <c r="L40" i="9"/>
  <c r="L48" i="9"/>
  <c r="N8" i="9"/>
  <c r="J10" i="9"/>
  <c r="N16" i="9"/>
  <c r="J18" i="9"/>
  <c r="N24" i="9"/>
  <c r="J26" i="9"/>
  <c r="N32" i="9"/>
  <c r="J34" i="9"/>
  <c r="N40" i="9"/>
  <c r="J42" i="9"/>
  <c r="N48" i="9"/>
  <c r="T34" i="9"/>
  <c r="T42" i="9"/>
  <c r="L10" i="9"/>
  <c r="L18" i="9"/>
  <c r="L26" i="9"/>
  <c r="L34" i="9"/>
  <c r="L42" i="9"/>
  <c r="F28" i="9" l="1"/>
  <c r="J28" i="9"/>
  <c r="L28" i="9"/>
  <c r="T28" i="9"/>
  <c r="T44" i="9"/>
  <c r="F25" i="9"/>
  <c r="T23" i="9"/>
  <c r="F44" i="9"/>
  <c r="J25" i="9"/>
  <c r="N44" i="9"/>
  <c r="L25" i="9"/>
  <c r="T11" i="9"/>
  <c r="N7" i="9"/>
  <c r="F7" i="9"/>
  <c r="T7" i="9"/>
  <c r="L7" i="9"/>
  <c r="J7" i="9"/>
  <c r="P49" i="8" l="1"/>
  <c r="I49" i="8" s="1"/>
  <c r="D49" i="8" s="1"/>
  <c r="E49" i="8"/>
  <c r="P48" i="8"/>
  <c r="I48" i="8" s="1"/>
  <c r="D48" i="8" s="1"/>
  <c r="E48" i="8"/>
  <c r="P47" i="8"/>
  <c r="I47" i="8" s="1"/>
  <c r="D47" i="8" s="1"/>
  <c r="E47" i="8"/>
  <c r="P46" i="8"/>
  <c r="I46" i="8" s="1"/>
  <c r="D46" i="8" s="1"/>
  <c r="E46" i="8"/>
  <c r="P45" i="8"/>
  <c r="I45" i="8" s="1"/>
  <c r="E45" i="8"/>
  <c r="P44" i="8"/>
  <c r="I44" i="8" s="1"/>
  <c r="E44" i="8"/>
  <c r="P43" i="8"/>
  <c r="I43" i="8" s="1"/>
  <c r="D43" i="8" s="1"/>
  <c r="E43" i="8"/>
  <c r="P42" i="8"/>
  <c r="I42" i="8" s="1"/>
  <c r="D42" i="8" s="1"/>
  <c r="E42" i="8"/>
  <c r="P41" i="8"/>
  <c r="I41" i="8" s="1"/>
  <c r="D41" i="8" s="1"/>
  <c r="E41" i="8"/>
  <c r="P40" i="8"/>
  <c r="I40" i="8" s="1"/>
  <c r="E40" i="8"/>
  <c r="P39" i="8"/>
  <c r="I39" i="8" s="1"/>
  <c r="D39" i="8" s="1"/>
  <c r="E39" i="8"/>
  <c r="P38" i="8"/>
  <c r="I38" i="8" s="1"/>
  <c r="E38" i="8"/>
  <c r="P37" i="8"/>
  <c r="I37" i="8" s="1"/>
  <c r="E37" i="8"/>
  <c r="P36" i="8"/>
  <c r="I36" i="8" s="1"/>
  <c r="E36" i="8"/>
  <c r="P35" i="8"/>
  <c r="I35" i="8" s="1"/>
  <c r="E35" i="8"/>
  <c r="P34" i="8"/>
  <c r="I34" i="8" s="1"/>
  <c r="E34" i="8"/>
  <c r="P33" i="8"/>
  <c r="I33" i="8" s="1"/>
  <c r="D33" i="8" s="1"/>
  <c r="E33" i="8"/>
  <c r="P32" i="8"/>
  <c r="I32" i="8" s="1"/>
  <c r="D32" i="8" s="1"/>
  <c r="E32" i="8"/>
  <c r="P31" i="8"/>
  <c r="I31" i="8" s="1"/>
  <c r="D31" i="8" s="1"/>
  <c r="E31" i="8"/>
  <c r="P30" i="8"/>
  <c r="I30" i="8" s="1"/>
  <c r="D30" i="8" s="1"/>
  <c r="E30" i="8"/>
  <c r="P29" i="8"/>
  <c r="I29" i="8" s="1"/>
  <c r="D29" i="8" s="1"/>
  <c r="E29" i="8"/>
  <c r="P28" i="8"/>
  <c r="I28" i="8" s="1"/>
  <c r="E28" i="8"/>
  <c r="P27" i="8"/>
  <c r="I27" i="8" s="1"/>
  <c r="D27" i="8" s="1"/>
  <c r="E27" i="8"/>
  <c r="P26" i="8"/>
  <c r="I26" i="8" s="1"/>
  <c r="E26" i="8"/>
  <c r="P25" i="8"/>
  <c r="I25" i="8" s="1"/>
  <c r="D25" i="8" s="1"/>
  <c r="E25" i="8"/>
  <c r="P24" i="8"/>
  <c r="I24" i="8" s="1"/>
  <c r="D24" i="8" s="1"/>
  <c r="E24" i="8"/>
  <c r="P23" i="8"/>
  <c r="I23" i="8" s="1"/>
  <c r="D23" i="8" s="1"/>
  <c r="E23" i="8"/>
  <c r="P22" i="8"/>
  <c r="I22" i="8"/>
  <c r="E22" i="8"/>
  <c r="P21" i="8"/>
  <c r="I21" i="8" s="1"/>
  <c r="E21" i="8"/>
  <c r="P20" i="8"/>
  <c r="I20" i="8" s="1"/>
  <c r="E20" i="8"/>
  <c r="P19" i="8"/>
  <c r="I19" i="8" s="1"/>
  <c r="E19" i="8"/>
  <c r="P18" i="8"/>
  <c r="I18" i="8" s="1"/>
  <c r="D18" i="8" s="1"/>
  <c r="E18" i="8"/>
  <c r="P17" i="8"/>
  <c r="I17" i="8" s="1"/>
  <c r="E17" i="8"/>
  <c r="P16" i="8"/>
  <c r="I16" i="8" s="1"/>
  <c r="E16" i="8"/>
  <c r="P15" i="8"/>
  <c r="I15" i="8" s="1"/>
  <c r="D15" i="8" s="1"/>
  <c r="E15" i="8"/>
  <c r="P14" i="8"/>
  <c r="I14" i="8" s="1"/>
  <c r="E14" i="8"/>
  <c r="P13" i="8"/>
  <c r="I13" i="8" s="1"/>
  <c r="E13" i="8"/>
  <c r="P12" i="8"/>
  <c r="I12" i="8" s="1"/>
  <c r="E12" i="8"/>
  <c r="P11" i="8"/>
  <c r="I11" i="8" s="1"/>
  <c r="E11" i="8"/>
  <c r="P10" i="8"/>
  <c r="I10" i="8" s="1"/>
  <c r="E10" i="8"/>
  <c r="P9" i="8"/>
  <c r="I9" i="8" s="1"/>
  <c r="E9" i="8"/>
  <c r="P8" i="8"/>
  <c r="I8" i="8" s="1"/>
  <c r="D8" i="8" s="1"/>
  <c r="E8" i="8"/>
  <c r="AC7" i="8"/>
  <c r="AB7" i="8"/>
  <c r="AA7" i="8"/>
  <c r="Z7" i="8"/>
  <c r="Y7" i="8"/>
  <c r="X7" i="8"/>
  <c r="W7" i="8"/>
  <c r="V7" i="8"/>
  <c r="U7" i="8"/>
  <c r="S7" i="8"/>
  <c r="R7" i="8"/>
  <c r="Q7" i="8"/>
  <c r="O7" i="8"/>
  <c r="M7" i="8"/>
  <c r="K7" i="8"/>
  <c r="H7" i="8"/>
  <c r="G7" i="8"/>
  <c r="E7" i="8" s="1"/>
  <c r="D9" i="8" l="1"/>
  <c r="D13" i="8"/>
  <c r="D17" i="8"/>
  <c r="D21" i="8"/>
  <c r="D35" i="8"/>
  <c r="P7" i="8"/>
  <c r="D22" i="8"/>
  <c r="L22" i="8" s="1"/>
  <c r="D36" i="8"/>
  <c r="F36" i="8" s="1"/>
  <c r="D26" i="8"/>
  <c r="D40" i="8"/>
  <c r="D19" i="8"/>
  <c r="D37" i="8"/>
  <c r="D45" i="8"/>
  <c r="N45" i="8" s="1"/>
  <c r="D16" i="8"/>
  <c r="F22" i="8"/>
  <c r="J22" i="8"/>
  <c r="D20" i="8"/>
  <c r="N20" i="8" s="1"/>
  <c r="D10" i="8"/>
  <c r="D14" i="8"/>
  <c r="F14" i="8" s="1"/>
  <c r="D28" i="8"/>
  <c r="F28" i="8" s="1"/>
  <c r="I7" i="8"/>
  <c r="D11" i="8"/>
  <c r="N11" i="8" s="1"/>
  <c r="D38" i="8"/>
  <c r="D44" i="8"/>
  <c r="N44" i="8" s="1"/>
  <c r="D12" i="8"/>
  <c r="J12" i="8" s="1"/>
  <c r="D34" i="8"/>
  <c r="N34" i="8" s="1"/>
  <c r="L34" i="8"/>
  <c r="J34" i="8"/>
  <c r="T34" i="8"/>
  <c r="F34" i="8"/>
  <c r="J38" i="8"/>
  <c r="F38" i="8"/>
  <c r="T38" i="8"/>
  <c r="N38" i="8"/>
  <c r="L38" i="8"/>
  <c r="L44" i="8"/>
  <c r="J44" i="8"/>
  <c r="F44" i="8"/>
  <c r="T44" i="8"/>
  <c r="J14" i="8"/>
  <c r="T17" i="8"/>
  <c r="N17" i="8"/>
  <c r="L17" i="8"/>
  <c r="J17" i="8"/>
  <c r="F17" i="8"/>
  <c r="T25" i="8"/>
  <c r="N25" i="8"/>
  <c r="L25" i="8"/>
  <c r="J25" i="8"/>
  <c r="F25" i="8"/>
  <c r="T41" i="8"/>
  <c r="N41" i="8"/>
  <c r="L41" i="8"/>
  <c r="J41" i="8"/>
  <c r="F41" i="8"/>
  <c r="J21" i="8"/>
  <c r="F21" i="8"/>
  <c r="L21" i="8"/>
  <c r="T21" i="8"/>
  <c r="N21" i="8"/>
  <c r="N35" i="8"/>
  <c r="L35" i="8"/>
  <c r="J35" i="8"/>
  <c r="F35" i="8"/>
  <c r="T35" i="8"/>
  <c r="J45" i="8"/>
  <c r="F45" i="8"/>
  <c r="T45" i="8"/>
  <c r="L45" i="8"/>
  <c r="T48" i="8"/>
  <c r="N48" i="8"/>
  <c r="F48" i="8"/>
  <c r="L48" i="8"/>
  <c r="J48" i="8"/>
  <c r="F47" i="8"/>
  <c r="T47" i="8"/>
  <c r="N47" i="8"/>
  <c r="L47" i="8"/>
  <c r="J47" i="8"/>
  <c r="N10" i="8"/>
  <c r="L10" i="8"/>
  <c r="J10" i="8"/>
  <c r="T10" i="8"/>
  <c r="F10" i="8"/>
  <c r="F15" i="8"/>
  <c r="T15" i="8"/>
  <c r="N15" i="8"/>
  <c r="L15" i="8"/>
  <c r="J15" i="8"/>
  <c r="F23" i="8"/>
  <c r="T23" i="8"/>
  <c r="N23" i="8"/>
  <c r="L23" i="8"/>
  <c r="J23" i="8"/>
  <c r="F39" i="8"/>
  <c r="T39" i="8"/>
  <c r="N39" i="8"/>
  <c r="L39" i="8"/>
  <c r="J39" i="8"/>
  <c r="J13" i="8"/>
  <c r="F13" i="8"/>
  <c r="T13" i="8"/>
  <c r="L13" i="8"/>
  <c r="N13" i="8"/>
  <c r="F20" i="8"/>
  <c r="D7" i="8"/>
  <c r="N18" i="8"/>
  <c r="L18" i="8"/>
  <c r="J18" i="8"/>
  <c r="T18" i="8"/>
  <c r="F18" i="8"/>
  <c r="F30" i="8"/>
  <c r="J30" i="8"/>
  <c r="T30" i="8"/>
  <c r="N30" i="8"/>
  <c r="L30" i="8"/>
  <c r="J36" i="8"/>
  <c r="N42" i="8"/>
  <c r="L42" i="8"/>
  <c r="J42" i="8"/>
  <c r="T42" i="8"/>
  <c r="F42" i="8"/>
  <c r="F46" i="8"/>
  <c r="T46" i="8"/>
  <c r="N46" i="8"/>
  <c r="L46" i="8"/>
  <c r="J46" i="8"/>
  <c r="T32" i="8"/>
  <c r="N32" i="8"/>
  <c r="F32" i="8"/>
  <c r="L32" i="8"/>
  <c r="J32" i="8"/>
  <c r="N26" i="8"/>
  <c r="L26" i="8"/>
  <c r="J26" i="8"/>
  <c r="T26" i="8"/>
  <c r="F26" i="8"/>
  <c r="N12" i="8"/>
  <c r="T33" i="8"/>
  <c r="N33" i="8"/>
  <c r="L33" i="8"/>
  <c r="J33" i="8"/>
  <c r="F33" i="8"/>
  <c r="T49" i="8"/>
  <c r="N49" i="8"/>
  <c r="L49" i="8"/>
  <c r="J49" i="8"/>
  <c r="F49" i="8"/>
  <c r="F31" i="8"/>
  <c r="T31" i="8"/>
  <c r="N31" i="8"/>
  <c r="L31" i="8"/>
  <c r="J31" i="8"/>
  <c r="J29" i="8"/>
  <c r="F29" i="8"/>
  <c r="T29" i="8"/>
  <c r="L29" i="8"/>
  <c r="N29" i="8"/>
  <c r="T8" i="8"/>
  <c r="N8" i="8"/>
  <c r="L8" i="8"/>
  <c r="J8" i="8"/>
  <c r="F8" i="8"/>
  <c r="T9" i="8"/>
  <c r="N9" i="8"/>
  <c r="L9" i="8"/>
  <c r="J9" i="8"/>
  <c r="F9" i="8"/>
  <c r="T16" i="8"/>
  <c r="N16" i="8"/>
  <c r="L16" i="8"/>
  <c r="F16" i="8"/>
  <c r="J16" i="8"/>
  <c r="N19" i="8"/>
  <c r="L19" i="8"/>
  <c r="J19" i="8"/>
  <c r="F19" i="8"/>
  <c r="T19" i="8"/>
  <c r="T24" i="8"/>
  <c r="N24" i="8"/>
  <c r="L24" i="8"/>
  <c r="F24" i="8"/>
  <c r="J24" i="8"/>
  <c r="N27" i="8"/>
  <c r="L27" i="8"/>
  <c r="J27" i="8"/>
  <c r="F27" i="8"/>
  <c r="T27" i="8"/>
  <c r="J37" i="8"/>
  <c r="F37" i="8"/>
  <c r="T37" i="8"/>
  <c r="L37" i="8"/>
  <c r="N37" i="8"/>
  <c r="T40" i="8"/>
  <c r="N40" i="8"/>
  <c r="F40" i="8"/>
  <c r="L40" i="8"/>
  <c r="J40" i="8"/>
  <c r="N43" i="8"/>
  <c r="L43" i="8"/>
  <c r="J43" i="8"/>
  <c r="F43" i="8"/>
  <c r="T43" i="8"/>
  <c r="T22" i="8"/>
  <c r="L36" i="8" l="1"/>
  <c r="T11" i="8"/>
  <c r="F11" i="8"/>
  <c r="J11" i="8"/>
  <c r="T36" i="8"/>
  <c r="L11" i="8"/>
  <c r="L14" i="8"/>
  <c r="N36" i="8"/>
  <c r="N14" i="8"/>
  <c r="N22" i="8"/>
  <c r="J28" i="8"/>
  <c r="L12" i="8"/>
  <c r="J20" i="8"/>
  <c r="L28" i="8"/>
  <c r="L20" i="8"/>
  <c r="T14" i="8"/>
  <c r="T12" i="8"/>
  <c r="T28" i="8"/>
  <c r="F12" i="8"/>
  <c r="T20" i="8"/>
  <c r="N28" i="8"/>
  <c r="N7" i="8"/>
  <c r="F7" i="8"/>
  <c r="T7" i="8"/>
  <c r="L7" i="8"/>
  <c r="J7" i="8"/>
  <c r="I49" i="7" l="1"/>
  <c r="E49" i="7"/>
  <c r="I48" i="7"/>
  <c r="E48" i="7"/>
  <c r="D48" i="7"/>
  <c r="Q48" i="7" s="1"/>
  <c r="I47" i="7"/>
  <c r="E47" i="7"/>
  <c r="I46" i="7"/>
  <c r="D46" i="7" s="1"/>
  <c r="Q46" i="7" s="1"/>
  <c r="E46" i="7"/>
  <c r="I45" i="7"/>
  <c r="E45" i="7"/>
  <c r="D45" i="7"/>
  <c r="Q45" i="7" s="1"/>
  <c r="I44" i="7"/>
  <c r="D44" i="7" s="1"/>
  <c r="Q44" i="7" s="1"/>
  <c r="E44" i="7"/>
  <c r="I43" i="7"/>
  <c r="E43" i="7"/>
  <c r="I42" i="7"/>
  <c r="E42" i="7"/>
  <c r="D42" i="7"/>
  <c r="Q42" i="7" s="1"/>
  <c r="I41" i="7"/>
  <c r="E41" i="7"/>
  <c r="I40" i="7"/>
  <c r="D40" i="7" s="1"/>
  <c r="Q40" i="7" s="1"/>
  <c r="E40" i="7"/>
  <c r="I39" i="7"/>
  <c r="E39" i="7"/>
  <c r="I38" i="7"/>
  <c r="E38" i="7"/>
  <c r="D38" i="7"/>
  <c r="Q38" i="7" s="1"/>
  <c r="I37" i="7"/>
  <c r="D37" i="7" s="1"/>
  <c r="Q37" i="7" s="1"/>
  <c r="E37" i="7"/>
  <c r="I36" i="7"/>
  <c r="E36" i="7"/>
  <c r="I35" i="7"/>
  <c r="E35" i="7"/>
  <c r="D35" i="7"/>
  <c r="Q35" i="7" s="1"/>
  <c r="I34" i="7"/>
  <c r="D34" i="7" s="1"/>
  <c r="Q34" i="7" s="1"/>
  <c r="E34" i="7"/>
  <c r="I33" i="7"/>
  <c r="E33" i="7"/>
  <c r="D33" i="7"/>
  <c r="Q33" i="7" s="1"/>
  <c r="I32" i="7"/>
  <c r="D32" i="7" s="1"/>
  <c r="Q32" i="7" s="1"/>
  <c r="E32" i="7"/>
  <c r="I31" i="7"/>
  <c r="D31" i="7" s="1"/>
  <c r="Q31" i="7" s="1"/>
  <c r="E31" i="7"/>
  <c r="I30" i="7"/>
  <c r="E30" i="7"/>
  <c r="D30" i="7"/>
  <c r="Q30" i="7" s="1"/>
  <c r="I29" i="7"/>
  <c r="D29" i="7" s="1"/>
  <c r="Q29" i="7" s="1"/>
  <c r="E29" i="7"/>
  <c r="I28" i="7"/>
  <c r="D28" i="7" s="1"/>
  <c r="Q28" i="7" s="1"/>
  <c r="E28" i="7"/>
  <c r="I27" i="7"/>
  <c r="E27" i="7"/>
  <c r="D27" i="7" s="1"/>
  <c r="Q27" i="7" s="1"/>
  <c r="I26" i="7"/>
  <c r="E26" i="7"/>
  <c r="D26" i="7"/>
  <c r="Q26" i="7" s="1"/>
  <c r="I25" i="7"/>
  <c r="D25" i="7" s="1"/>
  <c r="Q25" i="7" s="1"/>
  <c r="E25" i="7"/>
  <c r="I24" i="7"/>
  <c r="E24" i="7"/>
  <c r="D24" i="7" s="1"/>
  <c r="Q24" i="7" s="1"/>
  <c r="I23" i="7"/>
  <c r="E23" i="7"/>
  <c r="I22" i="7"/>
  <c r="E22" i="7"/>
  <c r="D22" i="7" s="1"/>
  <c r="Q22" i="7" s="1"/>
  <c r="I21" i="7"/>
  <c r="E21" i="7"/>
  <c r="D21" i="7"/>
  <c r="Q21" i="7" s="1"/>
  <c r="I20" i="7"/>
  <c r="E20" i="7"/>
  <c r="I19" i="7"/>
  <c r="D19" i="7" s="1"/>
  <c r="Q19" i="7" s="1"/>
  <c r="E19" i="7"/>
  <c r="I18" i="7"/>
  <c r="D18" i="7" s="1"/>
  <c r="Q18" i="7" s="1"/>
  <c r="E18" i="7"/>
  <c r="I17" i="7"/>
  <c r="E17" i="7"/>
  <c r="D17" i="7"/>
  <c r="Q17" i="7" s="1"/>
  <c r="I16" i="7"/>
  <c r="D16" i="7" s="1"/>
  <c r="Q16" i="7" s="1"/>
  <c r="E16" i="7"/>
  <c r="I15" i="7"/>
  <c r="D15" i="7" s="1"/>
  <c r="Q15" i="7" s="1"/>
  <c r="E15" i="7"/>
  <c r="I14" i="7"/>
  <c r="E14" i="7"/>
  <c r="D14" i="7" s="1"/>
  <c r="Q14" i="7" s="1"/>
  <c r="I13" i="7"/>
  <c r="D13" i="7" s="1"/>
  <c r="Q13" i="7" s="1"/>
  <c r="E13" i="7"/>
  <c r="I12" i="7"/>
  <c r="D12" i="7" s="1"/>
  <c r="Q12" i="7" s="1"/>
  <c r="E12" i="7"/>
  <c r="I11" i="7"/>
  <c r="E11" i="7"/>
  <c r="I10" i="7"/>
  <c r="E10" i="7"/>
  <c r="D10" i="7"/>
  <c r="Q10" i="7" s="1"/>
  <c r="I9" i="7"/>
  <c r="D9" i="7" s="1"/>
  <c r="Q9" i="7" s="1"/>
  <c r="E9" i="7"/>
  <c r="I8" i="7"/>
  <c r="E8" i="7"/>
  <c r="D8" i="7"/>
  <c r="Q8" i="7" s="1"/>
  <c r="Z7" i="7"/>
  <c r="Y7" i="7"/>
  <c r="X7" i="7"/>
  <c r="W7" i="7"/>
  <c r="V7" i="7"/>
  <c r="U7" i="7"/>
  <c r="T7" i="7"/>
  <c r="S7" i="7"/>
  <c r="R7" i="7"/>
  <c r="P7" i="7"/>
  <c r="O7" i="7"/>
  <c r="M7" i="7"/>
  <c r="K7" i="7"/>
  <c r="I7" i="7" s="1"/>
  <c r="H7" i="7"/>
  <c r="G7" i="7"/>
  <c r="D47" i="7" l="1"/>
  <c r="Q47" i="7" s="1"/>
  <c r="D23" i="7"/>
  <c r="Q23" i="7" s="1"/>
  <c r="D41" i="7"/>
  <c r="Q41" i="7" s="1"/>
  <c r="D20" i="7"/>
  <c r="Q20" i="7" s="1"/>
  <c r="E7" i="7"/>
  <c r="D7" i="7" s="1"/>
  <c r="D11" i="7"/>
  <c r="Q11" i="7" s="1"/>
  <c r="D36" i="7"/>
  <c r="Q36" i="7" s="1"/>
  <c r="D39" i="7"/>
  <c r="Q39" i="7" s="1"/>
  <c r="D43" i="7"/>
  <c r="Q43" i="7" s="1"/>
  <c r="D49" i="7"/>
  <c r="Q49" i="7" s="1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40" i="7"/>
  <c r="F41" i="7"/>
  <c r="F42" i="7"/>
  <c r="F43" i="7"/>
  <c r="F44" i="7"/>
  <c r="F45" i="7"/>
  <c r="F46" i="7"/>
  <c r="F47" i="7"/>
  <c r="F48" i="7"/>
  <c r="F49" i="7"/>
  <c r="J8" i="7"/>
  <c r="J9" i="7"/>
  <c r="J10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7" i="7"/>
  <c r="J38" i="7"/>
  <c r="J40" i="7"/>
  <c r="J41" i="7"/>
  <c r="J42" i="7"/>
  <c r="J43" i="7"/>
  <c r="J44" i="7"/>
  <c r="J45" i="7"/>
  <c r="J46" i="7"/>
  <c r="J47" i="7"/>
  <c r="J48" i="7"/>
  <c r="J49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40" i="7"/>
  <c r="L41" i="7"/>
  <c r="L42" i="7"/>
  <c r="L43" i="7"/>
  <c r="L44" i="7"/>
  <c r="L45" i="7"/>
  <c r="L46" i="7"/>
  <c r="L47" i="7"/>
  <c r="L48" i="7"/>
  <c r="L49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40" i="7"/>
  <c r="N41" i="7"/>
  <c r="N42" i="7"/>
  <c r="N43" i="7"/>
  <c r="N44" i="7"/>
  <c r="N45" i="7"/>
  <c r="N46" i="7"/>
  <c r="N47" i="7"/>
  <c r="N48" i="7"/>
  <c r="N49" i="7"/>
  <c r="L39" i="7" l="1"/>
  <c r="J39" i="7"/>
  <c r="F39" i="7"/>
  <c r="J36" i="7"/>
  <c r="N39" i="7"/>
  <c r="J11" i="7"/>
  <c r="J7" i="7"/>
  <c r="Q7" i="7"/>
  <c r="N7" i="7"/>
  <c r="F7" i="7"/>
  <c r="L7" i="7"/>
  <c r="I49" i="6" l="1"/>
  <c r="D49" i="6" s="1"/>
  <c r="Q49" i="6" s="1"/>
  <c r="E49" i="6"/>
  <c r="I48" i="6"/>
  <c r="E48" i="6"/>
  <c r="D48" i="6" s="1"/>
  <c r="Q48" i="6" s="1"/>
  <c r="I47" i="6"/>
  <c r="E47" i="6"/>
  <c r="I46" i="6"/>
  <c r="D46" i="6" s="1"/>
  <c r="Q46" i="6" s="1"/>
  <c r="E46" i="6"/>
  <c r="I45" i="6"/>
  <c r="D45" i="6" s="1"/>
  <c r="Q45" i="6" s="1"/>
  <c r="E45" i="6"/>
  <c r="I44" i="6"/>
  <c r="D44" i="6" s="1"/>
  <c r="Q44" i="6" s="1"/>
  <c r="E44" i="6"/>
  <c r="I43" i="6"/>
  <c r="E43" i="6"/>
  <c r="D43" i="6" s="1"/>
  <c r="Q43" i="6" s="1"/>
  <c r="I42" i="6"/>
  <c r="D42" i="6" s="1"/>
  <c r="Q42" i="6" s="1"/>
  <c r="E42" i="6"/>
  <c r="I41" i="6"/>
  <c r="D41" i="6" s="1"/>
  <c r="Q41" i="6" s="1"/>
  <c r="E41" i="6"/>
  <c r="I40" i="6"/>
  <c r="E40" i="6"/>
  <c r="D40" i="6" s="1"/>
  <c r="Q40" i="6" s="1"/>
  <c r="I39" i="6"/>
  <c r="D39" i="6" s="1"/>
  <c r="Q39" i="6" s="1"/>
  <c r="E39" i="6"/>
  <c r="I38" i="6"/>
  <c r="E38" i="6"/>
  <c r="D38" i="6"/>
  <c r="Q38" i="6" s="1"/>
  <c r="I37" i="6"/>
  <c r="E37" i="6"/>
  <c r="I36" i="6"/>
  <c r="D36" i="6" s="1"/>
  <c r="Q36" i="6" s="1"/>
  <c r="E36" i="6"/>
  <c r="I35" i="6"/>
  <c r="D35" i="6" s="1"/>
  <c r="Q35" i="6" s="1"/>
  <c r="E35" i="6"/>
  <c r="I34" i="6"/>
  <c r="D34" i="6" s="1"/>
  <c r="Q34" i="6" s="1"/>
  <c r="E34" i="6"/>
  <c r="I33" i="6"/>
  <c r="D33" i="6" s="1"/>
  <c r="Q33" i="6" s="1"/>
  <c r="E33" i="6"/>
  <c r="I32" i="6"/>
  <c r="D32" i="6" s="1"/>
  <c r="Q32" i="6" s="1"/>
  <c r="E32" i="6"/>
  <c r="I31" i="6"/>
  <c r="E31" i="6"/>
  <c r="I30" i="6"/>
  <c r="E30" i="6"/>
  <c r="D30" i="6"/>
  <c r="Q30" i="6" s="1"/>
  <c r="I29" i="6"/>
  <c r="D29" i="6" s="1"/>
  <c r="Q29" i="6" s="1"/>
  <c r="E29" i="6"/>
  <c r="I28" i="6"/>
  <c r="D28" i="6" s="1"/>
  <c r="Q28" i="6" s="1"/>
  <c r="E28" i="6"/>
  <c r="I27" i="6"/>
  <c r="D27" i="6" s="1"/>
  <c r="Q27" i="6" s="1"/>
  <c r="E27" i="6"/>
  <c r="I26" i="6"/>
  <c r="D26" i="6" s="1"/>
  <c r="Q26" i="6" s="1"/>
  <c r="E26" i="6"/>
  <c r="I25" i="6"/>
  <c r="D25" i="6" s="1"/>
  <c r="Q25" i="6" s="1"/>
  <c r="E25" i="6"/>
  <c r="I24" i="6"/>
  <c r="D24" i="6" s="1"/>
  <c r="Q24" i="6" s="1"/>
  <c r="E24" i="6"/>
  <c r="I23" i="6"/>
  <c r="E23" i="6"/>
  <c r="I22" i="6"/>
  <c r="D22" i="6" s="1"/>
  <c r="Q22" i="6" s="1"/>
  <c r="E22" i="6"/>
  <c r="I21" i="6"/>
  <c r="E21" i="6"/>
  <c r="I20" i="6"/>
  <c r="E20" i="6"/>
  <c r="I19" i="6"/>
  <c r="D19" i="6" s="1"/>
  <c r="Q19" i="6" s="1"/>
  <c r="E19" i="6"/>
  <c r="I18" i="6"/>
  <c r="E18" i="6"/>
  <c r="D18" i="6"/>
  <c r="Q18" i="6" s="1"/>
  <c r="I17" i="6"/>
  <c r="E17" i="6"/>
  <c r="I16" i="6"/>
  <c r="D16" i="6" s="1"/>
  <c r="Q16" i="6" s="1"/>
  <c r="E16" i="6"/>
  <c r="I15" i="6"/>
  <c r="E15" i="6"/>
  <c r="I14" i="6"/>
  <c r="D14" i="6" s="1"/>
  <c r="Q14" i="6" s="1"/>
  <c r="E14" i="6"/>
  <c r="I13" i="6"/>
  <c r="E13" i="6"/>
  <c r="I12" i="6"/>
  <c r="D12" i="6" s="1"/>
  <c r="Q12" i="6" s="1"/>
  <c r="E12" i="6"/>
  <c r="I11" i="6"/>
  <c r="E11" i="6"/>
  <c r="D11" i="6"/>
  <c r="Q11" i="6" s="1"/>
  <c r="I10" i="6"/>
  <c r="E10" i="6"/>
  <c r="D10" i="6"/>
  <c r="Q10" i="6" s="1"/>
  <c r="I9" i="6"/>
  <c r="D9" i="6" s="1"/>
  <c r="Q9" i="6" s="1"/>
  <c r="E9" i="6"/>
  <c r="I8" i="6"/>
  <c r="D8" i="6" s="1"/>
  <c r="Q8" i="6" s="1"/>
  <c r="E8" i="6"/>
  <c r="Z7" i="6"/>
  <c r="Y7" i="6"/>
  <c r="X7" i="6"/>
  <c r="W7" i="6"/>
  <c r="V7" i="6"/>
  <c r="U7" i="6"/>
  <c r="T7" i="6"/>
  <c r="S7" i="6"/>
  <c r="R7" i="6"/>
  <c r="P7" i="6"/>
  <c r="O7" i="6"/>
  <c r="M7" i="6"/>
  <c r="K7" i="6"/>
  <c r="H7" i="6"/>
  <c r="G7" i="6"/>
  <c r="I49" i="5"/>
  <c r="E49" i="5"/>
  <c r="I48" i="5"/>
  <c r="D48" i="5" s="1"/>
  <c r="Q48" i="5" s="1"/>
  <c r="E48" i="5"/>
  <c r="I47" i="5"/>
  <c r="D47" i="5" s="1"/>
  <c r="Q47" i="5" s="1"/>
  <c r="E47" i="5"/>
  <c r="I46" i="5"/>
  <c r="E46" i="5"/>
  <c r="D46" i="5"/>
  <c r="Q46" i="5" s="1"/>
  <c r="I45" i="5"/>
  <c r="D45" i="5" s="1"/>
  <c r="Q45" i="5" s="1"/>
  <c r="E45" i="5"/>
  <c r="I44" i="5"/>
  <c r="D44" i="5" s="1"/>
  <c r="Q44" i="5" s="1"/>
  <c r="E44" i="5"/>
  <c r="I43" i="5"/>
  <c r="E43" i="5"/>
  <c r="I42" i="5"/>
  <c r="E42" i="5"/>
  <c r="I41" i="5"/>
  <c r="D41" i="5" s="1"/>
  <c r="Q41" i="5" s="1"/>
  <c r="E41" i="5"/>
  <c r="I40" i="5"/>
  <c r="D40" i="5" s="1"/>
  <c r="Q40" i="5" s="1"/>
  <c r="E40" i="5"/>
  <c r="I39" i="5"/>
  <c r="E39" i="5"/>
  <c r="D39" i="5"/>
  <c r="Q39" i="5" s="1"/>
  <c r="I38" i="5"/>
  <c r="D38" i="5" s="1"/>
  <c r="Q38" i="5" s="1"/>
  <c r="E38" i="5"/>
  <c r="I37" i="5"/>
  <c r="D37" i="5" s="1"/>
  <c r="Q37" i="5" s="1"/>
  <c r="E37" i="5"/>
  <c r="I36" i="5"/>
  <c r="D36" i="5" s="1"/>
  <c r="Q36" i="5" s="1"/>
  <c r="E36" i="5"/>
  <c r="I35" i="5"/>
  <c r="E35" i="5"/>
  <c r="D35" i="5" s="1"/>
  <c r="Q35" i="5" s="1"/>
  <c r="I34" i="5"/>
  <c r="D34" i="5" s="1"/>
  <c r="Q34" i="5" s="1"/>
  <c r="E34" i="5"/>
  <c r="I33" i="5"/>
  <c r="D33" i="5" s="1"/>
  <c r="Q33" i="5" s="1"/>
  <c r="E33" i="5"/>
  <c r="I32" i="5"/>
  <c r="D32" i="5" s="1"/>
  <c r="Q32" i="5" s="1"/>
  <c r="E32" i="5"/>
  <c r="I31" i="5"/>
  <c r="E31" i="5"/>
  <c r="D31" i="5" s="1"/>
  <c r="Q31" i="5" s="1"/>
  <c r="I30" i="5"/>
  <c r="E30" i="5"/>
  <c r="D30" i="5" s="1"/>
  <c r="Q30" i="5" s="1"/>
  <c r="I29" i="5"/>
  <c r="D29" i="5" s="1"/>
  <c r="Q29" i="5" s="1"/>
  <c r="E29" i="5"/>
  <c r="I28" i="5"/>
  <c r="E28" i="5"/>
  <c r="I27" i="5"/>
  <c r="E27" i="5"/>
  <c r="I26" i="5"/>
  <c r="D26" i="5" s="1"/>
  <c r="Q26" i="5" s="1"/>
  <c r="E26" i="5"/>
  <c r="I25" i="5"/>
  <c r="D25" i="5" s="1"/>
  <c r="Q25" i="5" s="1"/>
  <c r="E25" i="5"/>
  <c r="I24" i="5"/>
  <c r="E24" i="5"/>
  <c r="I23" i="5"/>
  <c r="E23" i="5"/>
  <c r="D23" i="5"/>
  <c r="Q23" i="5" s="1"/>
  <c r="I22" i="5"/>
  <c r="D22" i="5" s="1"/>
  <c r="Q22" i="5" s="1"/>
  <c r="E22" i="5"/>
  <c r="I21" i="5"/>
  <c r="D21" i="5" s="1"/>
  <c r="Q21" i="5" s="1"/>
  <c r="E21" i="5"/>
  <c r="I20" i="5"/>
  <c r="D20" i="5" s="1"/>
  <c r="Q20" i="5" s="1"/>
  <c r="E20" i="5"/>
  <c r="I19" i="5"/>
  <c r="E19" i="5"/>
  <c r="I18" i="5"/>
  <c r="D18" i="5" s="1"/>
  <c r="Q18" i="5" s="1"/>
  <c r="E18" i="5"/>
  <c r="I17" i="5"/>
  <c r="D17" i="5" s="1"/>
  <c r="Q17" i="5" s="1"/>
  <c r="E17" i="5"/>
  <c r="I16" i="5"/>
  <c r="D16" i="5" s="1"/>
  <c r="Q16" i="5" s="1"/>
  <c r="E16" i="5"/>
  <c r="I15" i="5"/>
  <c r="D15" i="5" s="1"/>
  <c r="Q15" i="5" s="1"/>
  <c r="E15" i="5"/>
  <c r="I14" i="5"/>
  <c r="E14" i="5"/>
  <c r="D14" i="5" s="1"/>
  <c r="Q14" i="5" s="1"/>
  <c r="I13" i="5"/>
  <c r="D13" i="5" s="1"/>
  <c r="Q13" i="5" s="1"/>
  <c r="E13" i="5"/>
  <c r="I12" i="5"/>
  <c r="D12" i="5" s="1"/>
  <c r="Q12" i="5" s="1"/>
  <c r="E12" i="5"/>
  <c r="I11" i="5"/>
  <c r="E11" i="5"/>
  <c r="I10" i="5"/>
  <c r="D10" i="5" s="1"/>
  <c r="Q10" i="5" s="1"/>
  <c r="E10" i="5"/>
  <c r="I9" i="5"/>
  <c r="D9" i="5" s="1"/>
  <c r="Q9" i="5" s="1"/>
  <c r="E9" i="5"/>
  <c r="I8" i="5"/>
  <c r="D8" i="5" s="1"/>
  <c r="Q8" i="5" s="1"/>
  <c r="E8" i="5"/>
  <c r="Z7" i="5"/>
  <c r="Y7" i="5"/>
  <c r="X7" i="5"/>
  <c r="W7" i="5"/>
  <c r="V7" i="5"/>
  <c r="U7" i="5"/>
  <c r="T7" i="5"/>
  <c r="S7" i="5"/>
  <c r="R7" i="5"/>
  <c r="P7" i="5"/>
  <c r="O7" i="5"/>
  <c r="M7" i="5"/>
  <c r="K7" i="5"/>
  <c r="H7" i="5"/>
  <c r="G7" i="5"/>
  <c r="C1" i="5"/>
  <c r="B1" i="5"/>
  <c r="D19" i="5" l="1"/>
  <c r="Q19" i="5" s="1"/>
  <c r="E7" i="5"/>
  <c r="D27" i="5"/>
  <c r="Q27" i="5" s="1"/>
  <c r="D13" i="6"/>
  <c r="Q13" i="6" s="1"/>
  <c r="D23" i="6"/>
  <c r="Q23" i="6" s="1"/>
  <c r="D17" i="6"/>
  <c r="Q17" i="6" s="1"/>
  <c r="D20" i="6"/>
  <c r="Q20" i="6" s="1"/>
  <c r="D37" i="6"/>
  <c r="Q37" i="6" s="1"/>
  <c r="D47" i="6"/>
  <c r="Q47" i="6" s="1"/>
  <c r="D24" i="5"/>
  <c r="Q24" i="5" s="1"/>
  <c r="D28" i="5"/>
  <c r="Q28" i="5" s="1"/>
  <c r="D42" i="5"/>
  <c r="Q42" i="5" s="1"/>
  <c r="D49" i="5"/>
  <c r="Q49" i="5" s="1"/>
  <c r="D21" i="6"/>
  <c r="Q21" i="6" s="1"/>
  <c r="D31" i="6"/>
  <c r="Q31" i="6" s="1"/>
  <c r="D11" i="5"/>
  <c r="Q11" i="5" s="1"/>
  <c r="D43" i="5"/>
  <c r="Q43" i="5" s="1"/>
  <c r="D15" i="6"/>
  <c r="Q15" i="6" s="1"/>
  <c r="I7" i="5"/>
  <c r="D7" i="5" s="1"/>
  <c r="E7" i="6"/>
  <c r="I7" i="6"/>
  <c r="D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J8" i="6"/>
  <c r="J9" i="6"/>
  <c r="J10" i="6"/>
  <c r="J11" i="6"/>
  <c r="J12" i="6"/>
  <c r="J13" i="6"/>
  <c r="J14" i="6"/>
  <c r="J15" i="6"/>
  <c r="J16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J7" i="5"/>
  <c r="Q7" i="5"/>
  <c r="N7" i="5"/>
  <c r="F7" i="5"/>
  <c r="L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J17" i="6" l="1"/>
  <c r="J7" i="6"/>
  <c r="Q7" i="6"/>
  <c r="N7" i="6"/>
  <c r="F7" i="6"/>
  <c r="L7" i="6"/>
  <c r="I49" i="4"/>
  <c r="E49" i="4"/>
  <c r="I48" i="4"/>
  <c r="D48" i="4" s="1"/>
  <c r="E48" i="4"/>
  <c r="I47" i="4"/>
  <c r="D47" i="4" s="1"/>
  <c r="E47" i="4"/>
  <c r="I46" i="4"/>
  <c r="E46" i="4"/>
  <c r="I45" i="4"/>
  <c r="E45" i="4"/>
  <c r="I44" i="4"/>
  <c r="D44" i="4" s="1"/>
  <c r="E44" i="4"/>
  <c r="I43" i="4"/>
  <c r="D43" i="4" s="1"/>
  <c r="E43" i="4"/>
  <c r="I42" i="4"/>
  <c r="E42" i="4"/>
  <c r="I41" i="4"/>
  <c r="E41" i="4"/>
  <c r="I40" i="4"/>
  <c r="D40" i="4" s="1"/>
  <c r="E40" i="4"/>
  <c r="I39" i="4"/>
  <c r="D39" i="4" s="1"/>
  <c r="E39" i="4"/>
  <c r="I38" i="4"/>
  <c r="E38" i="4"/>
  <c r="I37" i="4"/>
  <c r="E37" i="4"/>
  <c r="I36" i="4"/>
  <c r="D36" i="4" s="1"/>
  <c r="E36" i="4"/>
  <c r="I35" i="4"/>
  <c r="D35" i="4" s="1"/>
  <c r="E35" i="4"/>
  <c r="I34" i="4"/>
  <c r="E34" i="4"/>
  <c r="I33" i="4"/>
  <c r="E33" i="4"/>
  <c r="I32" i="4"/>
  <c r="D32" i="4" s="1"/>
  <c r="E32" i="4"/>
  <c r="I31" i="4"/>
  <c r="D31" i="4" s="1"/>
  <c r="E31" i="4"/>
  <c r="I30" i="4"/>
  <c r="D30" i="4" s="1"/>
  <c r="E30" i="4"/>
  <c r="I29" i="4"/>
  <c r="E29" i="4"/>
  <c r="I28" i="4"/>
  <c r="D28" i="4" s="1"/>
  <c r="E28" i="4"/>
  <c r="I27" i="4"/>
  <c r="D27" i="4" s="1"/>
  <c r="E27" i="4"/>
  <c r="I26" i="4"/>
  <c r="D26" i="4" s="1"/>
  <c r="E26" i="4"/>
  <c r="I25" i="4"/>
  <c r="E25" i="4"/>
  <c r="I24" i="4"/>
  <c r="D24" i="4" s="1"/>
  <c r="E24" i="4"/>
  <c r="I23" i="4"/>
  <c r="D23" i="4" s="1"/>
  <c r="E23" i="4"/>
  <c r="I22" i="4"/>
  <c r="D22" i="4" s="1"/>
  <c r="E22" i="4"/>
  <c r="I21" i="4"/>
  <c r="E21" i="4"/>
  <c r="I20" i="4"/>
  <c r="D20" i="4" s="1"/>
  <c r="E20" i="4"/>
  <c r="I19" i="4"/>
  <c r="D19" i="4" s="1"/>
  <c r="E19" i="4"/>
  <c r="I18" i="4"/>
  <c r="D18" i="4" s="1"/>
  <c r="E18" i="4"/>
  <c r="I17" i="4"/>
  <c r="E17" i="4"/>
  <c r="I16" i="4"/>
  <c r="D16" i="4" s="1"/>
  <c r="E16" i="4"/>
  <c r="I15" i="4"/>
  <c r="D15" i="4" s="1"/>
  <c r="E15" i="4"/>
  <c r="I14" i="4"/>
  <c r="D14" i="4" s="1"/>
  <c r="E14" i="4"/>
  <c r="I13" i="4"/>
  <c r="E13" i="4"/>
  <c r="I12" i="4"/>
  <c r="D12" i="4" s="1"/>
  <c r="E12" i="4"/>
  <c r="I11" i="4"/>
  <c r="D11" i="4" s="1"/>
  <c r="E11" i="4"/>
  <c r="I10" i="4"/>
  <c r="D10" i="4" s="1"/>
  <c r="E10" i="4"/>
  <c r="I9" i="4"/>
  <c r="E9" i="4"/>
  <c r="I8" i="4"/>
  <c r="D8" i="4" s="1"/>
  <c r="E8" i="4"/>
  <c r="Z7" i="4"/>
  <c r="Y7" i="4"/>
  <c r="X7" i="4"/>
  <c r="W7" i="4"/>
  <c r="V7" i="4"/>
  <c r="U7" i="4"/>
  <c r="T7" i="4"/>
  <c r="S7" i="4"/>
  <c r="R7" i="4"/>
  <c r="P7" i="4"/>
  <c r="O7" i="4"/>
  <c r="M7" i="4"/>
  <c r="K7" i="4"/>
  <c r="H7" i="4"/>
  <c r="G7" i="4"/>
  <c r="E7" i="4" s="1"/>
  <c r="D34" i="4" l="1"/>
  <c r="D9" i="4"/>
  <c r="D13" i="4"/>
  <c r="D17" i="4"/>
  <c r="N17" i="4" s="1"/>
  <c r="D21" i="4"/>
  <c r="F21" i="4" s="1"/>
  <c r="D25" i="4"/>
  <c r="D29" i="4"/>
  <c r="F29" i="4" s="1"/>
  <c r="D33" i="4"/>
  <c r="L33" i="4" s="1"/>
  <c r="D37" i="4"/>
  <c r="D41" i="4"/>
  <c r="D45" i="4"/>
  <c r="J45" i="4" s="1"/>
  <c r="D49" i="4"/>
  <c r="N49" i="4" s="1"/>
  <c r="I7" i="4"/>
  <c r="D7" i="4" s="1"/>
  <c r="J7" i="4" s="1"/>
  <c r="D38" i="4"/>
  <c r="D42" i="4"/>
  <c r="Q42" i="4" s="1"/>
  <c r="D46" i="4"/>
  <c r="Q46" i="4" s="1"/>
  <c r="J17" i="4"/>
  <c r="F17" i="4"/>
  <c r="L29" i="4"/>
  <c r="Q45" i="4"/>
  <c r="L45" i="4"/>
  <c r="F45" i="4"/>
  <c r="Q18" i="4"/>
  <c r="J18" i="4"/>
  <c r="N18" i="4"/>
  <c r="L18" i="4"/>
  <c r="F18" i="4"/>
  <c r="Q26" i="4"/>
  <c r="N26" i="4"/>
  <c r="J26" i="4"/>
  <c r="L26" i="4"/>
  <c r="F26" i="4"/>
  <c r="Q34" i="4"/>
  <c r="J34" i="4"/>
  <c r="N34" i="4"/>
  <c r="L34" i="4"/>
  <c r="F34" i="4"/>
  <c r="Q38" i="4"/>
  <c r="J38" i="4"/>
  <c r="N38" i="4"/>
  <c r="L38" i="4"/>
  <c r="F38" i="4"/>
  <c r="Q21" i="4"/>
  <c r="J21" i="4"/>
  <c r="N21" i="4"/>
  <c r="L21" i="4"/>
  <c r="Q7" i="4"/>
  <c r="N7" i="4"/>
  <c r="L7" i="4"/>
  <c r="F7" i="4"/>
  <c r="Q22" i="4"/>
  <c r="N22" i="4"/>
  <c r="L22" i="4"/>
  <c r="J22" i="4"/>
  <c r="F22" i="4"/>
  <c r="Q30" i="4"/>
  <c r="N30" i="4"/>
  <c r="J30" i="4"/>
  <c r="L30" i="4"/>
  <c r="F30" i="4"/>
  <c r="Q13" i="4"/>
  <c r="J13" i="4"/>
  <c r="N13" i="4"/>
  <c r="L13" i="4"/>
  <c r="F13" i="4"/>
  <c r="N33" i="4"/>
  <c r="Q49" i="4"/>
  <c r="L49" i="4"/>
  <c r="J49" i="4"/>
  <c r="F49" i="4"/>
  <c r="Q14" i="4"/>
  <c r="N14" i="4"/>
  <c r="L14" i="4"/>
  <c r="J14" i="4"/>
  <c r="F14" i="4"/>
  <c r="Q19" i="4"/>
  <c r="N19" i="4"/>
  <c r="L19" i="4"/>
  <c r="J19" i="4"/>
  <c r="F19" i="4"/>
  <c r="Q27" i="4"/>
  <c r="J27" i="4"/>
  <c r="N27" i="4"/>
  <c r="L27" i="4"/>
  <c r="F27" i="4"/>
  <c r="Q39" i="4"/>
  <c r="J39" i="4"/>
  <c r="N39" i="4"/>
  <c r="L39" i="4"/>
  <c r="F39" i="4"/>
  <c r="Q47" i="4"/>
  <c r="N47" i="4"/>
  <c r="J47" i="4"/>
  <c r="L47" i="4"/>
  <c r="F47" i="4"/>
  <c r="Q12" i="4"/>
  <c r="N12" i="4"/>
  <c r="L12" i="4"/>
  <c r="J12" i="4"/>
  <c r="F12" i="4"/>
  <c r="Q24" i="4"/>
  <c r="J24" i="4"/>
  <c r="N24" i="4"/>
  <c r="L24" i="4"/>
  <c r="F24" i="4"/>
  <c r="Q36" i="4"/>
  <c r="J36" i="4"/>
  <c r="N36" i="4"/>
  <c r="L36" i="4"/>
  <c r="F36" i="4"/>
  <c r="Q48" i="4"/>
  <c r="J48" i="4"/>
  <c r="N48" i="4"/>
  <c r="L48" i="4"/>
  <c r="F48" i="4"/>
  <c r="Q9" i="4"/>
  <c r="N9" i="4"/>
  <c r="J9" i="4"/>
  <c r="L9" i="4"/>
  <c r="F9" i="4"/>
  <c r="Q25" i="4"/>
  <c r="N25" i="4"/>
  <c r="L25" i="4"/>
  <c r="J25" i="4"/>
  <c r="F25" i="4"/>
  <c r="Q37" i="4"/>
  <c r="N37" i="4"/>
  <c r="J37" i="4"/>
  <c r="L37" i="4"/>
  <c r="F37" i="4"/>
  <c r="Q41" i="4"/>
  <c r="J41" i="4"/>
  <c r="N41" i="4"/>
  <c r="L41" i="4"/>
  <c r="F41" i="4"/>
  <c r="Q10" i="4"/>
  <c r="N10" i="4"/>
  <c r="L10" i="4"/>
  <c r="J10" i="4"/>
  <c r="F10" i="4"/>
  <c r="Q11" i="4"/>
  <c r="N11" i="4"/>
  <c r="J11" i="4"/>
  <c r="L11" i="4"/>
  <c r="F11" i="4"/>
  <c r="Q15" i="4"/>
  <c r="J15" i="4"/>
  <c r="N15" i="4"/>
  <c r="L15" i="4"/>
  <c r="F15" i="4"/>
  <c r="Q23" i="4"/>
  <c r="N23" i="4"/>
  <c r="J23" i="4"/>
  <c r="L23" i="4"/>
  <c r="F23" i="4"/>
  <c r="Q31" i="4"/>
  <c r="N31" i="4"/>
  <c r="L31" i="4"/>
  <c r="J31" i="4"/>
  <c r="F31" i="4"/>
  <c r="Q35" i="4"/>
  <c r="N35" i="4"/>
  <c r="L35" i="4"/>
  <c r="J35" i="4"/>
  <c r="F35" i="4"/>
  <c r="Q43" i="4"/>
  <c r="J43" i="4"/>
  <c r="N43" i="4"/>
  <c r="L43" i="4"/>
  <c r="F43" i="4"/>
  <c r="Q8" i="4"/>
  <c r="J8" i="4"/>
  <c r="N8" i="4"/>
  <c r="L8" i="4"/>
  <c r="F8" i="4"/>
  <c r="Q16" i="4"/>
  <c r="N16" i="4"/>
  <c r="J16" i="4"/>
  <c r="L16" i="4"/>
  <c r="F16" i="4"/>
  <c r="Q20" i="4"/>
  <c r="N20" i="4"/>
  <c r="J20" i="4"/>
  <c r="L20" i="4"/>
  <c r="F20" i="4"/>
  <c r="Q28" i="4"/>
  <c r="N28" i="4"/>
  <c r="L28" i="4"/>
  <c r="J28" i="4"/>
  <c r="F28" i="4"/>
  <c r="Q32" i="4"/>
  <c r="J32" i="4"/>
  <c r="N32" i="4"/>
  <c r="L32" i="4"/>
  <c r="F32" i="4"/>
  <c r="Q40" i="4"/>
  <c r="J40" i="4"/>
  <c r="N40" i="4"/>
  <c r="L40" i="4"/>
  <c r="F40" i="4"/>
  <c r="Q44" i="4"/>
  <c r="N44" i="4"/>
  <c r="L44" i="4"/>
  <c r="J44" i="4"/>
  <c r="F44" i="4"/>
  <c r="N29" i="4" l="1"/>
  <c r="J29" i="4"/>
  <c r="F42" i="4"/>
  <c r="L42" i="4"/>
  <c r="N42" i="4"/>
  <c r="N45" i="4"/>
  <c r="L17" i="4"/>
  <c r="L46" i="4"/>
  <c r="J42" i="4"/>
  <c r="Q17" i="4"/>
  <c r="J33" i="4"/>
  <c r="F46" i="4"/>
  <c r="Q33" i="4"/>
  <c r="N46" i="4"/>
  <c r="J46" i="4"/>
  <c r="Q29" i="4"/>
  <c r="F33" i="4"/>
  <c r="I49" i="3"/>
  <c r="E49" i="3"/>
  <c r="I48" i="3"/>
  <c r="E48" i="3"/>
  <c r="D48" i="3"/>
  <c r="Q48" i="3" s="1"/>
  <c r="I47" i="3"/>
  <c r="E47" i="3"/>
  <c r="I46" i="3"/>
  <c r="E46" i="3"/>
  <c r="D46" i="3" s="1"/>
  <c r="Q46" i="3" s="1"/>
  <c r="I45" i="3"/>
  <c r="E45" i="3"/>
  <c r="D45" i="3"/>
  <c r="Q45" i="3" s="1"/>
  <c r="I44" i="3"/>
  <c r="E44" i="3"/>
  <c r="I43" i="3"/>
  <c r="D43" i="3" s="1"/>
  <c r="Q43" i="3" s="1"/>
  <c r="E43" i="3"/>
  <c r="I42" i="3"/>
  <c r="E42" i="3"/>
  <c r="D42" i="3"/>
  <c r="Q42" i="3" s="1"/>
  <c r="I41" i="3"/>
  <c r="D41" i="3" s="1"/>
  <c r="Q41" i="3" s="1"/>
  <c r="E41" i="3"/>
  <c r="I40" i="3"/>
  <c r="E40" i="3"/>
  <c r="I39" i="3"/>
  <c r="E39" i="3"/>
  <c r="I38" i="3"/>
  <c r="E38" i="3"/>
  <c r="D38" i="3"/>
  <c r="Q38" i="3" s="1"/>
  <c r="I37" i="3"/>
  <c r="D37" i="3" s="1"/>
  <c r="Q37" i="3" s="1"/>
  <c r="E37" i="3"/>
  <c r="I36" i="3"/>
  <c r="D36" i="3" s="1"/>
  <c r="Q36" i="3" s="1"/>
  <c r="E36" i="3"/>
  <c r="I35" i="3"/>
  <c r="E35" i="3"/>
  <c r="D35" i="3"/>
  <c r="Q35" i="3" s="1"/>
  <c r="I34" i="3"/>
  <c r="D34" i="3" s="1"/>
  <c r="Q34" i="3" s="1"/>
  <c r="E34" i="3"/>
  <c r="I33" i="3"/>
  <c r="D33" i="3" s="1"/>
  <c r="Q33" i="3" s="1"/>
  <c r="E33" i="3"/>
  <c r="I32" i="3"/>
  <c r="E32" i="3"/>
  <c r="D32" i="3" s="1"/>
  <c r="Q32" i="3" s="1"/>
  <c r="I31" i="3"/>
  <c r="E31" i="3"/>
  <c r="I30" i="3"/>
  <c r="D30" i="3" s="1"/>
  <c r="Q30" i="3" s="1"/>
  <c r="E30" i="3"/>
  <c r="I29" i="3"/>
  <c r="D29" i="3" s="1"/>
  <c r="Q29" i="3" s="1"/>
  <c r="E29" i="3"/>
  <c r="I28" i="3"/>
  <c r="E28" i="3"/>
  <c r="I27" i="3"/>
  <c r="D27" i="3" s="1"/>
  <c r="Q27" i="3" s="1"/>
  <c r="E27" i="3"/>
  <c r="I26" i="3"/>
  <c r="D26" i="3" s="1"/>
  <c r="Q26" i="3" s="1"/>
  <c r="E26" i="3"/>
  <c r="I25" i="3"/>
  <c r="E25" i="3"/>
  <c r="I24" i="3"/>
  <c r="E24" i="3"/>
  <c r="I23" i="3"/>
  <c r="E23" i="3"/>
  <c r="D23" i="3" s="1"/>
  <c r="Q23" i="3" s="1"/>
  <c r="I22" i="3"/>
  <c r="D22" i="3" s="1"/>
  <c r="Q22" i="3" s="1"/>
  <c r="E22" i="3"/>
  <c r="I21" i="3"/>
  <c r="D21" i="3" s="1"/>
  <c r="Q21" i="3" s="1"/>
  <c r="E21" i="3"/>
  <c r="I20" i="3"/>
  <c r="D20" i="3" s="1"/>
  <c r="Q20" i="3" s="1"/>
  <c r="E20" i="3"/>
  <c r="I19" i="3"/>
  <c r="D19" i="3" s="1"/>
  <c r="Q19" i="3" s="1"/>
  <c r="E19" i="3"/>
  <c r="I18" i="3"/>
  <c r="D18" i="3" s="1"/>
  <c r="Q18" i="3" s="1"/>
  <c r="E18" i="3"/>
  <c r="I17" i="3"/>
  <c r="D17" i="3" s="1"/>
  <c r="Q17" i="3" s="1"/>
  <c r="E17" i="3"/>
  <c r="I16" i="3"/>
  <c r="E16" i="3"/>
  <c r="I15" i="3"/>
  <c r="E15" i="3"/>
  <c r="D15" i="3" s="1"/>
  <c r="Q15" i="3" s="1"/>
  <c r="I14" i="3"/>
  <c r="D14" i="3" s="1"/>
  <c r="Q14" i="3" s="1"/>
  <c r="E14" i="3"/>
  <c r="I13" i="3"/>
  <c r="D13" i="3" s="1"/>
  <c r="Q13" i="3" s="1"/>
  <c r="E13" i="3"/>
  <c r="I12" i="3"/>
  <c r="D12" i="3" s="1"/>
  <c r="Q12" i="3" s="1"/>
  <c r="E12" i="3"/>
  <c r="I11" i="3"/>
  <c r="D11" i="3" s="1"/>
  <c r="Q11" i="3" s="1"/>
  <c r="E11" i="3"/>
  <c r="I10" i="3"/>
  <c r="D10" i="3" s="1"/>
  <c r="Q10" i="3" s="1"/>
  <c r="E10" i="3"/>
  <c r="I9" i="3"/>
  <c r="D9" i="3" s="1"/>
  <c r="Q9" i="3" s="1"/>
  <c r="E9" i="3"/>
  <c r="I8" i="3"/>
  <c r="E8" i="3"/>
  <c r="D8" i="3" s="1"/>
  <c r="Q8" i="3" s="1"/>
  <c r="Z7" i="3"/>
  <c r="Y7" i="3"/>
  <c r="X7" i="3"/>
  <c r="W7" i="3"/>
  <c r="V7" i="3"/>
  <c r="U7" i="3"/>
  <c r="T7" i="3"/>
  <c r="S7" i="3"/>
  <c r="R7" i="3"/>
  <c r="P7" i="3"/>
  <c r="O7" i="3"/>
  <c r="M7" i="3"/>
  <c r="K7" i="3"/>
  <c r="I7" i="3" s="1"/>
  <c r="H7" i="3"/>
  <c r="G7" i="3"/>
  <c r="D24" i="3" l="1"/>
  <c r="Q24" i="3" s="1"/>
  <c r="D47" i="3"/>
  <c r="Q47" i="3" s="1"/>
  <c r="D31" i="3"/>
  <c r="Q31" i="3" s="1"/>
  <c r="D44" i="3"/>
  <c r="Q44" i="3" s="1"/>
  <c r="D25" i="3"/>
  <c r="Q25" i="3" s="1"/>
  <c r="D28" i="3"/>
  <c r="Q28" i="3" s="1"/>
  <c r="D16" i="3"/>
  <c r="Q16" i="3" s="1"/>
  <c r="D39" i="3"/>
  <c r="Q39" i="3" s="1"/>
  <c r="D49" i="3"/>
  <c r="Q49" i="3" s="1"/>
  <c r="D40" i="3"/>
  <c r="Q40" i="3" s="1"/>
  <c r="E7" i="3"/>
  <c r="D7" i="3"/>
  <c r="J7" i="3" s="1"/>
  <c r="Q7" i="3"/>
  <c r="F7" i="3"/>
  <c r="N7" i="3"/>
  <c r="L7" i="3"/>
  <c r="F8" i="3"/>
  <c r="F9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F24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40" i="3"/>
  <c r="J41" i="3"/>
  <c r="J42" i="3"/>
  <c r="J43" i="3"/>
  <c r="J44" i="3"/>
  <c r="J45" i="3"/>
  <c r="J46" i="3"/>
  <c r="J47" i="3"/>
  <c r="J48" i="3"/>
  <c r="J4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J39" i="3" l="1"/>
  <c r="F25" i="3"/>
  <c r="F16" i="3"/>
  <c r="I49" i="2"/>
  <c r="D49" i="2" s="1"/>
  <c r="Q49" i="2" s="1"/>
  <c r="E49" i="2"/>
  <c r="I48" i="2"/>
  <c r="E48" i="2"/>
  <c r="D48" i="2"/>
  <c r="Q48" i="2" s="1"/>
  <c r="I47" i="2"/>
  <c r="D47" i="2" s="1"/>
  <c r="Q47" i="2" s="1"/>
  <c r="E47" i="2"/>
  <c r="I46" i="2"/>
  <c r="D46" i="2" s="1"/>
  <c r="Q46" i="2" s="1"/>
  <c r="E46" i="2"/>
  <c r="I45" i="2"/>
  <c r="E45" i="2"/>
  <c r="D45" i="2"/>
  <c r="Q45" i="2" s="1"/>
  <c r="I44" i="2"/>
  <c r="D44" i="2" s="1"/>
  <c r="Q44" i="2" s="1"/>
  <c r="E44" i="2"/>
  <c r="I43" i="2"/>
  <c r="E43" i="2"/>
  <c r="I42" i="2"/>
  <c r="E42" i="2"/>
  <c r="D42" i="2"/>
  <c r="Q42" i="2" s="1"/>
  <c r="I41" i="2"/>
  <c r="D41" i="2" s="1"/>
  <c r="Q41" i="2" s="1"/>
  <c r="E41" i="2"/>
  <c r="I40" i="2"/>
  <c r="E40" i="2"/>
  <c r="D40" i="2" s="1"/>
  <c r="Q40" i="2" s="1"/>
  <c r="I39" i="2"/>
  <c r="E39" i="2"/>
  <c r="I38" i="2"/>
  <c r="D38" i="2" s="1"/>
  <c r="Q38" i="2" s="1"/>
  <c r="E38" i="2"/>
  <c r="I37" i="2"/>
  <c r="E37" i="2"/>
  <c r="D37" i="2" s="1"/>
  <c r="Q37" i="2" s="1"/>
  <c r="I36" i="2"/>
  <c r="D36" i="2" s="1"/>
  <c r="Q36" i="2" s="1"/>
  <c r="E36" i="2"/>
  <c r="I35" i="2"/>
  <c r="D35" i="2" s="1"/>
  <c r="Q35" i="2" s="1"/>
  <c r="E35" i="2"/>
  <c r="I34" i="2"/>
  <c r="E34" i="2"/>
  <c r="D34" i="2" s="1"/>
  <c r="Q34" i="2" s="1"/>
  <c r="I33" i="2"/>
  <c r="D33" i="2" s="1"/>
  <c r="Q33" i="2" s="1"/>
  <c r="E33" i="2"/>
  <c r="I32" i="2"/>
  <c r="D32" i="2" s="1"/>
  <c r="Q32" i="2" s="1"/>
  <c r="E32" i="2"/>
  <c r="I31" i="2"/>
  <c r="E31" i="2"/>
  <c r="I30" i="2"/>
  <c r="D30" i="2" s="1"/>
  <c r="Q30" i="2" s="1"/>
  <c r="E30" i="2"/>
  <c r="I29" i="2"/>
  <c r="D29" i="2" s="1"/>
  <c r="Q29" i="2" s="1"/>
  <c r="E29" i="2"/>
  <c r="I28" i="2"/>
  <c r="E28" i="2"/>
  <c r="I27" i="2"/>
  <c r="E27" i="2"/>
  <c r="D27" i="2" s="1"/>
  <c r="Q27" i="2" s="1"/>
  <c r="I26" i="2"/>
  <c r="E26" i="2"/>
  <c r="D26" i="2"/>
  <c r="Q26" i="2" s="1"/>
  <c r="I25" i="2"/>
  <c r="E25" i="2"/>
  <c r="D25" i="2"/>
  <c r="Q25" i="2" s="1"/>
  <c r="I24" i="2"/>
  <c r="D24" i="2" s="1"/>
  <c r="Q24" i="2" s="1"/>
  <c r="E24" i="2"/>
  <c r="I23" i="2"/>
  <c r="E23" i="2"/>
  <c r="I22" i="2"/>
  <c r="E22" i="2"/>
  <c r="D22" i="2"/>
  <c r="Q22" i="2" s="1"/>
  <c r="I21" i="2"/>
  <c r="E21" i="2"/>
  <c r="D21" i="2" s="1"/>
  <c r="Q21" i="2" s="1"/>
  <c r="I20" i="2"/>
  <c r="E20" i="2"/>
  <c r="I19" i="2"/>
  <c r="D19" i="2" s="1"/>
  <c r="Q19" i="2" s="1"/>
  <c r="E19" i="2"/>
  <c r="I18" i="2"/>
  <c r="D18" i="2" s="1"/>
  <c r="Q18" i="2" s="1"/>
  <c r="E18" i="2"/>
  <c r="I17" i="2"/>
  <c r="E17" i="2"/>
  <c r="D17" i="2"/>
  <c r="Q17" i="2" s="1"/>
  <c r="I16" i="2"/>
  <c r="E16" i="2"/>
  <c r="D16" i="2"/>
  <c r="Q16" i="2" s="1"/>
  <c r="I15" i="2"/>
  <c r="E15" i="2"/>
  <c r="I14" i="2"/>
  <c r="E14" i="2"/>
  <c r="D14" i="2"/>
  <c r="Q14" i="2" s="1"/>
  <c r="I13" i="2"/>
  <c r="E13" i="2"/>
  <c r="I12" i="2"/>
  <c r="D12" i="2" s="1"/>
  <c r="Q12" i="2" s="1"/>
  <c r="E12" i="2"/>
  <c r="I11" i="2"/>
  <c r="D11" i="2" s="1"/>
  <c r="Q11" i="2" s="1"/>
  <c r="E11" i="2"/>
  <c r="I10" i="2"/>
  <c r="D10" i="2" s="1"/>
  <c r="Q10" i="2" s="1"/>
  <c r="E10" i="2"/>
  <c r="I9" i="2"/>
  <c r="D9" i="2" s="1"/>
  <c r="Q9" i="2" s="1"/>
  <c r="E9" i="2"/>
  <c r="I8" i="2"/>
  <c r="E8" i="2"/>
  <c r="D8" i="2"/>
  <c r="Q8" i="2" s="1"/>
  <c r="Z7" i="2"/>
  <c r="Y7" i="2"/>
  <c r="X7" i="2"/>
  <c r="W7" i="2"/>
  <c r="V7" i="2"/>
  <c r="U7" i="2"/>
  <c r="T7" i="2"/>
  <c r="S7" i="2"/>
  <c r="R7" i="2"/>
  <c r="P7" i="2"/>
  <c r="O7" i="2"/>
  <c r="M7" i="2"/>
  <c r="K7" i="2"/>
  <c r="H7" i="2"/>
  <c r="G7" i="2"/>
  <c r="D23" i="2" l="1"/>
  <c r="Q23" i="2" s="1"/>
  <c r="E7" i="2"/>
  <c r="D20" i="2"/>
  <c r="Q20" i="2" s="1"/>
  <c r="D39" i="2"/>
  <c r="Q39" i="2" s="1"/>
  <c r="I7" i="2"/>
  <c r="D7" i="2" s="1"/>
  <c r="D15" i="2"/>
  <c r="Q15" i="2" s="1"/>
  <c r="D43" i="2"/>
  <c r="Q43" i="2" s="1"/>
  <c r="D13" i="2"/>
  <c r="Q13" i="2" s="1"/>
  <c r="D28" i="2"/>
  <c r="Q28" i="2" s="1"/>
  <c r="D31" i="2"/>
  <c r="Q31" i="2" s="1"/>
  <c r="F8" i="2"/>
  <c r="F9" i="2"/>
  <c r="F10" i="2"/>
  <c r="F11" i="2"/>
  <c r="F12" i="2"/>
  <c r="F14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J8" i="2"/>
  <c r="J9" i="2"/>
  <c r="J10" i="2"/>
  <c r="J11" i="2"/>
  <c r="J12" i="2"/>
  <c r="J13" i="2"/>
  <c r="J14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4" i="2"/>
  <c r="J45" i="2"/>
  <c r="J46" i="2"/>
  <c r="J47" i="2"/>
  <c r="J48" i="2"/>
  <c r="J49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4" i="2"/>
  <c r="L45" i="2"/>
  <c r="L46" i="2"/>
  <c r="L47" i="2"/>
  <c r="L48" i="2"/>
  <c r="L49" i="2"/>
  <c r="N8" i="2"/>
  <c r="N9" i="2"/>
  <c r="N10" i="2"/>
  <c r="N11" i="2"/>
  <c r="N12" i="2"/>
  <c r="N13" i="2"/>
  <c r="N14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4" i="2"/>
  <c r="N45" i="2"/>
  <c r="N46" i="2"/>
  <c r="N47" i="2"/>
  <c r="N48" i="2"/>
  <c r="N49" i="2"/>
  <c r="J15" i="2" l="1"/>
  <c r="N43" i="2"/>
  <c r="F43" i="2"/>
  <c r="L43" i="2"/>
  <c r="F15" i="2"/>
  <c r="N15" i="2"/>
  <c r="J43" i="2"/>
  <c r="F13" i="2"/>
  <c r="J7" i="2"/>
  <c r="Q7" i="2"/>
  <c r="L7" i="2"/>
  <c r="N7" i="2"/>
  <c r="F7" i="2"/>
</calcChain>
</file>

<file path=xl/sharedStrings.xml><?xml version="1.0" encoding="utf-8"?>
<sst xmlns="http://schemas.openxmlformats.org/spreadsheetml/2006/main" count="2386" uniqueCount="207">
  <si>
    <t>水洗化人口等（令和1年度実績）</t>
    <phoneticPr fontId="4"/>
  </si>
  <si>
    <t>都道府県名</t>
    <phoneticPr fontId="4"/>
  </si>
  <si>
    <t>地方公共団体コード</t>
    <phoneticPr fontId="4"/>
  </si>
  <si>
    <t>市区町村名</t>
    <phoneticPr fontId="4"/>
  </si>
  <si>
    <t>総人口 (非水洗化人口+水洗化人口)</t>
    <phoneticPr fontId="4"/>
  </si>
  <si>
    <t>外国人人口</t>
    <phoneticPr fontId="4"/>
  </si>
  <si>
    <t>くみ取りし尿の手数料</t>
    <phoneticPr fontId="4"/>
  </si>
  <si>
    <t>浄化槽汚泥の手数料</t>
    <phoneticPr fontId="4"/>
  </si>
  <si>
    <t>合計</t>
    <phoneticPr fontId="4"/>
  </si>
  <si>
    <t>非水洗化人口 (計画収集人口+自家処理人口)</t>
    <phoneticPr fontId="4"/>
  </si>
  <si>
    <t>水洗化人口 (公共下水道人口+コミュニティプラント人口+浄化槽人口)</t>
    <phoneticPr fontId="4"/>
  </si>
  <si>
    <t>非水洗化率</t>
    <phoneticPr fontId="4"/>
  </si>
  <si>
    <t>計画収集人口</t>
    <phoneticPr fontId="4"/>
  </si>
  <si>
    <t>自家処理人口</t>
    <phoneticPr fontId="4"/>
  </si>
  <si>
    <t>水洗化率(水洗化人口)</t>
    <phoneticPr fontId="4"/>
  </si>
  <si>
    <t>公共下水道人口</t>
    <phoneticPr fontId="4"/>
  </si>
  <si>
    <t>水洗化率(公共下水道)</t>
    <phoneticPr fontId="4"/>
  </si>
  <si>
    <t>コミュニティ・プラント人口</t>
    <phoneticPr fontId="4"/>
  </si>
  <si>
    <t>水洗化率(コミュニティプラント)</t>
    <phoneticPr fontId="4"/>
  </si>
  <si>
    <t xml:space="preserve">浄化槽人口  </t>
    <phoneticPr fontId="4"/>
  </si>
  <si>
    <t>水洗化率(浄化槽人口)</t>
    <phoneticPr fontId="4"/>
  </si>
  <si>
    <t>従量制
・
回数制</t>
    <phoneticPr fontId="4"/>
  </si>
  <si>
    <t>定額制
（人頭制、世帯制）</t>
    <phoneticPr fontId="4"/>
  </si>
  <si>
    <t>無料</t>
    <phoneticPr fontId="4"/>
  </si>
  <si>
    <t>実施していない</t>
    <phoneticPr fontId="4"/>
  </si>
  <si>
    <t>定額制
（人頭制、世帯制）</t>
  </si>
  <si>
    <t>合併処理浄化槽人口</t>
    <phoneticPr fontId="4"/>
  </si>
  <si>
    <t>（人）</t>
    <phoneticPr fontId="4"/>
  </si>
  <si>
    <t>（％）</t>
    <phoneticPr fontId="4"/>
  </si>
  <si>
    <t>岐阜県</t>
  </si>
  <si>
    <t>21000</t>
  </si>
  <si>
    <t>21201</t>
  </si>
  <si>
    <t>岐阜市</t>
  </si>
  <si>
    <t>○</t>
  </si>
  <si>
    <t/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</si>
  <si>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</si>
  <si>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</si>
  <si>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</si>
  <si>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</si>
  <si>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</si>
  <si>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</si>
  <si>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</si>
  <si>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</si>
  <si>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</si>
  <si>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</si>
  <si>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</si>
  <si>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</si>
  <si>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</si>
  <si>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</si>
  <si>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</si>
  <si>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</si>
  <si>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</si>
  <si>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</si>
  <si>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</si>
  <si>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</si>
  <si>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</si>
  <si>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</si>
  <si>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</si>
  <si>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</si>
  <si>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</si>
  <si>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</si>
  <si>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</si>
  <si>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</si>
  <si>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</si>
  <si>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</si>
  <si>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</si>
  <si>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</si>
  <si>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</si>
  <si>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</si>
  <si>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</si>
  <si>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</si>
  <si>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</si>
  <si>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</si>
  <si>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</si>
  <si>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</si>
  <si>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</si>
  <si>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</si>
  <si>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</si>
  <si>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</si>
  <si>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</si>
  <si>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</si>
  <si>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</si>
  <si>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</si>
  <si>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</si>
  <si>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</si>
  <si>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</si>
  <si>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</si>
  <si>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</si>
  <si>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</si>
  <si>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</si>
  <si>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</si>
  <si>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</si>
  <si>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</si>
  <si>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</si>
  <si>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</si>
  <si>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</si>
  <si>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</si>
  <si>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</si>
  <si>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</si>
  <si>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</si>
  <si>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</si>
  <si>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</si>
  <si>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</si>
  <si>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</si>
  <si>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</si>
  <si>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</si>
  <si>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</si>
  <si>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</si>
  <si>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</si>
  <si>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</si>
  <si>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</si>
  <si>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</si>
  <si>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</si>
  <si>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</si>
  <si>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</si>
  <si>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</si>
  <si>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</si>
  <si>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水洗化人口等（平成30年度実績）</t>
    <phoneticPr fontId="4"/>
  </si>
  <si>
    <t>水洗化人口等（平成29年度実績）</t>
    <phoneticPr fontId="4"/>
  </si>
  <si>
    <t>211060</t>
    <phoneticPr fontId="4"/>
  </si>
  <si>
    <t>211061</t>
    <phoneticPr fontId="4"/>
  </si>
  <si>
    <t>211062</t>
    <phoneticPr fontId="4"/>
  </si>
  <si>
    <t>211063</t>
    <phoneticPr fontId="4"/>
  </si>
  <si>
    <t>211101</t>
    <phoneticPr fontId="4"/>
  </si>
  <si>
    <t>211065</t>
    <phoneticPr fontId="4"/>
  </si>
  <si>
    <t>211102</t>
    <phoneticPr fontId="4"/>
  </si>
  <si>
    <t>211067</t>
    <phoneticPr fontId="4"/>
  </si>
  <si>
    <t>211103</t>
    <phoneticPr fontId="4"/>
  </si>
  <si>
    <t>211069</t>
    <phoneticPr fontId="4"/>
  </si>
  <si>
    <t>211104</t>
    <phoneticPr fontId="4"/>
  </si>
  <si>
    <t>211071</t>
    <phoneticPr fontId="4"/>
  </si>
  <si>
    <t>211072</t>
    <phoneticPr fontId="4"/>
  </si>
  <si>
    <t>211105</t>
    <phoneticPr fontId="4"/>
  </si>
  <si>
    <t>211074</t>
    <phoneticPr fontId="4"/>
  </si>
  <si>
    <t>211059</t>
    <phoneticPr fontId="4"/>
  </si>
  <si>
    <t>211075</t>
    <phoneticPr fontId="4"/>
  </si>
  <si>
    <t>211076</t>
    <phoneticPr fontId="4"/>
  </si>
  <si>
    <t>211077</t>
    <phoneticPr fontId="4"/>
  </si>
  <si>
    <t>211078</t>
    <phoneticPr fontId="4"/>
  </si>
  <si>
    <t>211204</t>
    <phoneticPr fontId="4"/>
  </si>
  <si>
    <t>211205</t>
    <phoneticPr fontId="4"/>
  </si>
  <si>
    <t>211128</t>
    <phoneticPr fontId="4"/>
  </si>
  <si>
    <t>211109</t>
    <phoneticPr fontId="4"/>
  </si>
  <si>
    <t>211083</t>
    <phoneticPr fontId="4"/>
  </si>
  <si>
    <t>211196</t>
    <phoneticPr fontId="4"/>
  </si>
  <si>
    <t>211197</t>
    <phoneticPr fontId="4"/>
  </si>
  <si>
    <t>211148</t>
    <phoneticPr fontId="4"/>
  </si>
  <si>
    <t>211132</t>
    <phoneticPr fontId="4"/>
  </si>
  <si>
    <t>211114</t>
    <phoneticPr fontId="4"/>
  </si>
  <si>
    <t>211089</t>
    <phoneticPr fontId="4"/>
  </si>
  <si>
    <t>211164</t>
    <phoneticPr fontId="4"/>
  </si>
  <si>
    <t>211150</t>
    <phoneticPr fontId="4"/>
  </si>
  <si>
    <t>211220</t>
    <phoneticPr fontId="4"/>
  </si>
  <si>
    <t>211219</t>
    <phoneticPr fontId="4"/>
  </si>
  <si>
    <t>211217</t>
    <phoneticPr fontId="4"/>
  </si>
  <si>
    <t>211214</t>
    <phoneticPr fontId="4"/>
  </si>
  <si>
    <t>211210</t>
    <phoneticPr fontId="4"/>
  </si>
  <si>
    <t>211203</t>
    <phoneticPr fontId="4"/>
  </si>
  <si>
    <t>211183</t>
    <phoneticPr fontId="4"/>
  </si>
  <si>
    <t>211172</t>
    <phoneticPr fontId="4"/>
  </si>
  <si>
    <t>211159</t>
    <phoneticPr fontId="4"/>
  </si>
  <si>
    <t>水洗化人口等（平成28年度実績）</t>
    <phoneticPr fontId="4"/>
  </si>
  <si>
    <t>211201</t>
    <phoneticPr fontId="4"/>
  </si>
  <si>
    <t>211202</t>
    <phoneticPr fontId="4"/>
  </si>
  <si>
    <t>211206</t>
    <phoneticPr fontId="4"/>
  </si>
  <si>
    <t>211207</t>
    <phoneticPr fontId="4"/>
  </si>
  <si>
    <t>211208</t>
    <phoneticPr fontId="4"/>
  </si>
  <si>
    <t>211209</t>
    <phoneticPr fontId="4"/>
  </si>
  <si>
    <t>211211</t>
    <phoneticPr fontId="4"/>
  </si>
  <si>
    <t>211212</t>
    <phoneticPr fontId="4"/>
  </si>
  <si>
    <t>211213</t>
    <phoneticPr fontId="4"/>
  </si>
  <si>
    <t>211215</t>
    <phoneticPr fontId="4"/>
  </si>
  <si>
    <t>211216</t>
    <phoneticPr fontId="4"/>
  </si>
  <si>
    <t>211218</t>
    <phoneticPr fontId="4"/>
  </si>
  <si>
    <t>211221</t>
    <phoneticPr fontId="4"/>
  </si>
  <si>
    <t>211302</t>
    <phoneticPr fontId="4"/>
  </si>
  <si>
    <t>211303</t>
    <phoneticPr fontId="4"/>
  </si>
  <si>
    <t>211341</t>
    <phoneticPr fontId="4"/>
  </si>
  <si>
    <t>211361</t>
    <phoneticPr fontId="4"/>
  </si>
  <si>
    <t>211362</t>
    <phoneticPr fontId="4"/>
  </si>
  <si>
    <t>211381</t>
    <phoneticPr fontId="4"/>
  </si>
  <si>
    <t>211382</t>
    <phoneticPr fontId="4"/>
  </si>
  <si>
    <t>211383</t>
    <phoneticPr fontId="4"/>
  </si>
  <si>
    <t>211401</t>
    <phoneticPr fontId="4"/>
  </si>
  <si>
    <t>211403</t>
    <phoneticPr fontId="4"/>
  </si>
  <si>
    <t>211404</t>
    <phoneticPr fontId="4"/>
  </si>
  <si>
    <t>211421</t>
    <phoneticPr fontId="4"/>
  </si>
  <si>
    <t>211501</t>
    <phoneticPr fontId="4"/>
  </si>
  <si>
    <t>211502</t>
    <phoneticPr fontId="4"/>
  </si>
  <si>
    <t>211503</t>
    <phoneticPr fontId="4"/>
  </si>
  <si>
    <t>211504</t>
    <phoneticPr fontId="4"/>
  </si>
  <si>
    <t>211505</t>
    <phoneticPr fontId="4"/>
  </si>
  <si>
    <t>211506</t>
    <phoneticPr fontId="4"/>
  </si>
  <si>
    <t>211507</t>
    <phoneticPr fontId="4"/>
  </si>
  <si>
    <t>211521</t>
    <phoneticPr fontId="4"/>
  </si>
  <si>
    <t>211604</t>
    <phoneticPr fontId="4"/>
  </si>
  <si>
    <t>水洗化人口等（平成27年度実績）</t>
    <phoneticPr fontId="4"/>
  </si>
  <si>
    <t>計画収集
人口</t>
    <phoneticPr fontId="4"/>
  </si>
  <si>
    <t>コミュニティプラント人口</t>
    <phoneticPr fontId="4"/>
  </si>
  <si>
    <t>定額制
（人頭制世帯制）</t>
    <phoneticPr fontId="4"/>
  </si>
  <si>
    <t>水洗化人口等（令和2年度実績）</t>
    <phoneticPr fontId="4"/>
  </si>
  <si>
    <t>水洗化人口等（令和3年度実績）</t>
    <phoneticPr fontId="4"/>
  </si>
  <si>
    <t>水洗化人口 (公共下水道人口+コミュニティプラント人口+集落排水施設等人口+浄化槽人口)</t>
    <phoneticPr fontId="4"/>
  </si>
  <si>
    <t>集落排水施設等人口</t>
    <phoneticPr fontId="4"/>
  </si>
  <si>
    <t>みなし（単独処理）浄化槽人口</t>
    <phoneticPr fontId="4"/>
  </si>
  <si>
    <t>その他浄化槽人口</t>
    <phoneticPr fontId="4"/>
  </si>
  <si>
    <t>水洗化人口等（令和4年度実績）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</si>
</sst>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5" fillId="0" borderId="0" xfId="1" quotePrefix="1" applyNumberFormat="1" applyFont="1" applyAlignment="1">
      <alignment vertical="center"/>
    </xf>
    <xf numFmtId="0" fontId="5" fillId="0" borderId="0" xfId="2" applyNumberFormat="1" applyFont="1" applyAlignment="1"/>
    <xf numFmtId="0" fontId="5" fillId="0" borderId="0" xfId="1" applyNumberFormat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8" fillId="2" borderId="3" xfId="2" applyNumberFormat="1" applyFont="1" applyFill="1" applyBorder="1" applyAlignment="1">
      <alignment vertical="center"/>
    </xf>
    <xf numFmtId="0" fontId="9" fillId="2" borderId="1" xfId="1" applyNumberFormat="1" applyFont="1" applyFill="1" applyBorder="1" applyAlignment="1">
      <alignment vertical="center" wrapText="1"/>
    </xf>
    <xf numFmtId="0" fontId="10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2" xfId="2" quotePrefix="1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6" xfId="1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9" fillId="2" borderId="6" xfId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2" quotePrefix="1" applyNumberFormat="1" applyFont="1" applyFill="1" applyBorder="1" applyAlignment="1">
      <alignment horizontal="center" vertical="center" wrapText="1"/>
    </xf>
    <xf numFmtId="0" fontId="10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5" fillId="3" borderId="11" xfId="3" applyNumberFormat="1" applyFont="1" applyFill="1" applyBorder="1" applyAlignment="1">
      <alignment horizontal="left" vertical="center"/>
    </xf>
    <xf numFmtId="49" fontId="5" fillId="3" borderId="11" xfId="3" quotePrefix="1" applyNumberFormat="1" applyFont="1" applyFill="1" applyBorder="1" applyAlignment="1">
      <alignment horizontal="left" vertical="center"/>
    </xf>
    <xf numFmtId="3" fontId="5" fillId="3" borderId="11" xfId="3" applyNumberFormat="1" applyFont="1" applyFill="1" applyBorder="1" applyAlignment="1">
      <alignment horizontal="right" vertical="center"/>
    </xf>
    <xf numFmtId="176" fontId="5" fillId="3" borderId="11" xfId="3" applyNumberFormat="1" applyFont="1" applyFill="1" applyBorder="1" applyAlignment="1">
      <alignment horizontal="right" vertical="center"/>
    </xf>
    <xf numFmtId="3" fontId="5" fillId="3" borderId="11" xfId="3" applyNumberFormat="1" applyFont="1" applyFill="1" applyBorder="1" applyAlignment="1">
      <alignment vertical="center"/>
    </xf>
    <xf numFmtId="0" fontId="5" fillId="3" borderId="11" xfId="3" applyNumberFormat="1" applyFont="1" applyFill="1" applyBorder="1" applyAlignment="1">
      <alignment vertical="center"/>
    </xf>
    <xf numFmtId="0" fontId="7" fillId="0" borderId="0" xfId="1" applyNumberFormat="1" applyFont="1" applyFill="1" applyBorder="1">
      <alignment vertical="center"/>
    </xf>
    <xf numFmtId="0" fontId="5" fillId="0" borderId="0" xfId="1" applyNumberFormat="1" applyFont="1" applyFill="1" applyBorder="1">
      <alignment vertical="center"/>
    </xf>
    <xf numFmtId="0" fontId="5" fillId="0" borderId="11" xfId="1" applyNumberFormat="1" applyFont="1" applyBorder="1">
      <alignment vertical="center"/>
    </xf>
    <xf numFmtId="49" fontId="5" fillId="0" borderId="11" xfId="1" applyNumberFormat="1" applyFont="1" applyBorder="1">
      <alignment vertical="center"/>
    </xf>
    <xf numFmtId="3" fontId="5" fillId="0" borderId="11" xfId="1" applyNumberFormat="1" applyFont="1" applyBorder="1">
      <alignment vertical="center"/>
    </xf>
    <xf numFmtId="176" fontId="5" fillId="0" borderId="11" xfId="1" applyNumberFormat="1" applyFont="1" applyBorder="1" applyAlignment="1">
      <alignment horizontal="right" vertical="center"/>
    </xf>
    <xf numFmtId="0" fontId="7" fillId="0" borderId="0" xfId="1" quotePrefix="1" applyNumberFormat="1" applyFont="1" applyBorder="1">
      <alignment vertical="center"/>
    </xf>
    <xf numFmtId="0" fontId="7" fillId="0" borderId="0" xfId="1" applyNumberFormat="1" applyFont="1" applyBorder="1">
      <alignment vertical="center"/>
    </xf>
    <xf numFmtId="0" fontId="5" fillId="0" borderId="0" xfId="1" applyNumberFormat="1" applyFont="1" applyBorder="1">
      <alignment vertical="center"/>
    </xf>
    <xf numFmtId="0" fontId="5" fillId="0" borderId="0" xfId="1" applyNumberFormat="1" applyFont="1">
      <alignment vertical="center"/>
    </xf>
    <xf numFmtId="49" fontId="5" fillId="0" borderId="0" xfId="1" applyNumberFormat="1" applyFont="1">
      <alignment vertical="center"/>
    </xf>
    <xf numFmtId="3" fontId="5" fillId="0" borderId="0" xfId="1" applyNumberFormat="1" applyFont="1">
      <alignment vertical="center"/>
    </xf>
    <xf numFmtId="176" fontId="5" fillId="0" borderId="0" xfId="1" applyNumberFormat="1" applyFont="1" applyAlignment="1">
      <alignment horizontal="right" vertical="center"/>
    </xf>
    <xf numFmtId="0" fontId="7" fillId="0" borderId="0" xfId="1" applyNumberFormat="1" applyFont="1">
      <alignment vertical="center"/>
    </xf>
    <xf numFmtId="0" fontId="5" fillId="0" borderId="0" xfId="1" quotePrefix="1" applyNumberFormat="1" applyFont="1" applyBorder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11" xfId="1" applyNumberFormat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0" fontId="8" fillId="2" borderId="4" xfId="2" quotePrefix="1" applyNumberFormat="1" applyFont="1" applyFill="1" applyBorder="1" applyAlignment="1">
      <alignment vertical="center"/>
    </xf>
    <xf numFmtId="0" fontId="8" fillId="2" borderId="1" xfId="2" quotePrefix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176" fontId="5" fillId="0" borderId="11" xfId="1" applyNumberFormat="1" applyFont="1" applyBorder="1">
      <alignment vertical="center"/>
    </xf>
    <xf numFmtId="176" fontId="5" fillId="0" borderId="0" xfId="1" applyNumberFormat="1" applyFont="1">
      <alignment vertical="center"/>
    </xf>
    <xf numFmtId="0" fontId="3" fillId="0" borderId="0" xfId="1" applyFont="1">
      <alignment vertical="center"/>
    </xf>
    <xf numFmtId="0" fontId="5" fillId="0" borderId="0" xfId="1" quotePrefix="1" applyFont="1">
      <alignment vertical="center"/>
    </xf>
    <xf numFmtId="0" fontId="5" fillId="0" borderId="0" xfId="2" applyFont="1"/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9" fillId="2" borderId="2" xfId="2" applyFont="1" applyFill="1" applyBorder="1" applyAlignment="1">
      <alignment vertical="center"/>
    </xf>
    <xf numFmtId="0" fontId="8" fillId="2" borderId="3" xfId="2" applyFont="1" applyFill="1" applyBorder="1" applyAlignment="1">
      <alignment vertical="center"/>
    </xf>
    <xf numFmtId="0" fontId="9" fillId="2" borderId="1" xfId="1" applyFont="1" applyFill="1" applyBorder="1" applyAlignment="1">
      <alignment vertical="center" wrapText="1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8" fillId="2" borderId="6" xfId="2" applyFont="1" applyFill="1" applyBorder="1" applyAlignment="1">
      <alignment vertical="center"/>
    </xf>
    <xf numFmtId="0" fontId="8" fillId="2" borderId="2" xfId="2" quotePrefix="1" applyFont="1" applyFill="1" applyBorder="1" applyAlignment="1">
      <alignment vertical="center"/>
    </xf>
    <xf numFmtId="0" fontId="8" fillId="2" borderId="4" xfId="2" quotePrefix="1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2" borderId="4" xfId="2" quotePrefix="1" applyFont="1" applyFill="1" applyBorder="1" applyAlignment="1">
      <alignment vertical="center" wrapText="1"/>
    </xf>
    <xf numFmtId="0" fontId="8" fillId="2" borderId="7" xfId="2" quotePrefix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9" fillId="2" borderId="6" xfId="1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6" xfId="2" quotePrefix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1" xfId="1" applyFont="1" applyBorder="1">
      <alignment vertical="center"/>
    </xf>
    <xf numFmtId="0" fontId="7" fillId="0" borderId="0" xfId="1" quotePrefix="1" applyFont="1">
      <alignment vertical="center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quotePrefix="1" applyNumberFormat="1" applyFont="1" applyFill="1" applyBorder="1" applyAlignment="1">
      <alignment vertical="center" wrapText="1"/>
    </xf>
    <xf numFmtId="0" fontId="8" fillId="2" borderId="2" xfId="2" quotePrefix="1" applyNumberFormat="1" applyFont="1" applyFill="1" applyBorder="1" applyAlignment="1">
      <alignment vertical="center"/>
    </xf>
    <xf numFmtId="0" fontId="8" fillId="2" borderId="4" xfId="2" applyNumberFormat="1" applyFont="1" applyFill="1" applyBorder="1" applyAlignment="1">
      <alignment vertical="center"/>
    </xf>
    <xf numFmtId="0" fontId="8" fillId="2" borderId="5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vertical="center"/>
    </xf>
    <xf numFmtId="0" fontId="8" fillId="2" borderId="2" xfId="2" quotePrefix="1" applyNumberFormat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2" xfId="2" quotePrefix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vertical="center" wrapText="1"/>
    </xf>
    <xf numFmtId="0" fontId="8" fillId="2" borderId="2" xfId="2" quotePrefix="1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8" fillId="2" borderId="5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8" fillId="2" borderId="10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8" fillId="2" borderId="6" xfId="1" applyFont="1" applyFill="1" applyBorder="1">
      <alignment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_0625し尿市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 customHeight="1" x14ac:dyDescent="0.2"/>
  <cols>
    <col min="1" max="1" width="10.77734375" style="5" customWidth="1"/>
    <col min="2" max="2" width="8.77734375" style="53" customWidth="1"/>
    <col min="3" max="3" width="12.6640625" style="5" customWidth="1"/>
    <col min="4" max="5" width="11.77734375" style="54" customWidth="1"/>
    <col min="6" max="6" width="11.77734375" style="46" customWidth="1"/>
    <col min="7" max="9" width="11.77734375" style="54" customWidth="1"/>
    <col min="10" max="10" width="11.77734375" style="46" customWidth="1"/>
    <col min="11" max="11" width="11.77734375" style="54" customWidth="1"/>
    <col min="12" max="12" width="11.77734375" style="46" customWidth="1"/>
    <col min="13" max="13" width="11.77734375" style="54" customWidth="1"/>
    <col min="14" max="14" width="11.77734375" style="46" customWidth="1"/>
    <col min="15" max="16" width="11.77734375" style="54" customWidth="1"/>
    <col min="17" max="17" width="11.77734375" style="46" customWidth="1"/>
    <col min="18" max="18" width="11.77734375" style="54" customWidth="1"/>
    <col min="19" max="22" width="8.6640625" style="5" customWidth="1"/>
    <col min="23" max="256" width="9" style="5"/>
    <col min="257" max="257" width="10.77734375" style="5" customWidth="1"/>
    <col min="258" max="258" width="8.77734375" style="5" customWidth="1"/>
    <col min="259" max="259" width="12.6640625" style="5" customWidth="1"/>
    <col min="260" max="274" width="11.77734375" style="5" customWidth="1"/>
    <col min="275" max="278" width="8.6640625" style="5" customWidth="1"/>
    <col min="279" max="512" width="9" style="5"/>
    <col min="513" max="513" width="10.77734375" style="5" customWidth="1"/>
    <col min="514" max="514" width="8.77734375" style="5" customWidth="1"/>
    <col min="515" max="515" width="12.6640625" style="5" customWidth="1"/>
    <col min="516" max="530" width="11.77734375" style="5" customWidth="1"/>
    <col min="531" max="534" width="8.6640625" style="5" customWidth="1"/>
    <col min="535" max="768" width="9" style="5"/>
    <col min="769" max="769" width="10.77734375" style="5" customWidth="1"/>
    <col min="770" max="770" width="8.77734375" style="5" customWidth="1"/>
    <col min="771" max="771" width="12.6640625" style="5" customWidth="1"/>
    <col min="772" max="786" width="11.77734375" style="5" customWidth="1"/>
    <col min="787" max="790" width="8.6640625" style="5" customWidth="1"/>
    <col min="791" max="1024" width="9" style="5"/>
    <col min="1025" max="1025" width="10.77734375" style="5" customWidth="1"/>
    <col min="1026" max="1026" width="8.77734375" style="5" customWidth="1"/>
    <col min="1027" max="1027" width="12.6640625" style="5" customWidth="1"/>
    <col min="1028" max="1042" width="11.77734375" style="5" customWidth="1"/>
    <col min="1043" max="1046" width="8.6640625" style="5" customWidth="1"/>
    <col min="1047" max="1280" width="9" style="5"/>
    <col min="1281" max="1281" width="10.77734375" style="5" customWidth="1"/>
    <col min="1282" max="1282" width="8.77734375" style="5" customWidth="1"/>
    <col min="1283" max="1283" width="12.6640625" style="5" customWidth="1"/>
    <col min="1284" max="1298" width="11.77734375" style="5" customWidth="1"/>
    <col min="1299" max="1302" width="8.6640625" style="5" customWidth="1"/>
    <col min="1303" max="1536" width="9" style="5"/>
    <col min="1537" max="1537" width="10.77734375" style="5" customWidth="1"/>
    <col min="1538" max="1538" width="8.77734375" style="5" customWidth="1"/>
    <col min="1539" max="1539" width="12.6640625" style="5" customWidth="1"/>
    <col min="1540" max="1554" width="11.77734375" style="5" customWidth="1"/>
    <col min="1555" max="1558" width="8.6640625" style="5" customWidth="1"/>
    <col min="1559" max="1792" width="9" style="5"/>
    <col min="1793" max="1793" width="10.77734375" style="5" customWidth="1"/>
    <col min="1794" max="1794" width="8.77734375" style="5" customWidth="1"/>
    <col min="1795" max="1795" width="12.6640625" style="5" customWidth="1"/>
    <col min="1796" max="1810" width="11.77734375" style="5" customWidth="1"/>
    <col min="1811" max="1814" width="8.6640625" style="5" customWidth="1"/>
    <col min="1815" max="2048" width="9" style="5"/>
    <col min="2049" max="2049" width="10.77734375" style="5" customWidth="1"/>
    <col min="2050" max="2050" width="8.77734375" style="5" customWidth="1"/>
    <col min="2051" max="2051" width="12.6640625" style="5" customWidth="1"/>
    <col min="2052" max="2066" width="11.77734375" style="5" customWidth="1"/>
    <col min="2067" max="2070" width="8.6640625" style="5" customWidth="1"/>
    <col min="2071" max="2304" width="9" style="5"/>
    <col min="2305" max="2305" width="10.77734375" style="5" customWidth="1"/>
    <col min="2306" max="2306" width="8.77734375" style="5" customWidth="1"/>
    <col min="2307" max="2307" width="12.6640625" style="5" customWidth="1"/>
    <col min="2308" max="2322" width="11.77734375" style="5" customWidth="1"/>
    <col min="2323" max="2326" width="8.6640625" style="5" customWidth="1"/>
    <col min="2327" max="2560" width="9" style="5"/>
    <col min="2561" max="2561" width="10.77734375" style="5" customWidth="1"/>
    <col min="2562" max="2562" width="8.77734375" style="5" customWidth="1"/>
    <col min="2563" max="2563" width="12.6640625" style="5" customWidth="1"/>
    <col min="2564" max="2578" width="11.77734375" style="5" customWidth="1"/>
    <col min="2579" max="2582" width="8.6640625" style="5" customWidth="1"/>
    <col min="2583" max="2816" width="9" style="5"/>
    <col min="2817" max="2817" width="10.77734375" style="5" customWidth="1"/>
    <col min="2818" max="2818" width="8.77734375" style="5" customWidth="1"/>
    <col min="2819" max="2819" width="12.6640625" style="5" customWidth="1"/>
    <col min="2820" max="2834" width="11.77734375" style="5" customWidth="1"/>
    <col min="2835" max="2838" width="8.6640625" style="5" customWidth="1"/>
    <col min="2839" max="3072" width="9" style="5"/>
    <col min="3073" max="3073" width="10.77734375" style="5" customWidth="1"/>
    <col min="3074" max="3074" width="8.77734375" style="5" customWidth="1"/>
    <col min="3075" max="3075" width="12.6640625" style="5" customWidth="1"/>
    <col min="3076" max="3090" width="11.77734375" style="5" customWidth="1"/>
    <col min="3091" max="3094" width="8.6640625" style="5" customWidth="1"/>
    <col min="3095" max="3328" width="9" style="5"/>
    <col min="3329" max="3329" width="10.77734375" style="5" customWidth="1"/>
    <col min="3330" max="3330" width="8.77734375" style="5" customWidth="1"/>
    <col min="3331" max="3331" width="12.6640625" style="5" customWidth="1"/>
    <col min="3332" max="3346" width="11.77734375" style="5" customWidth="1"/>
    <col min="3347" max="3350" width="8.6640625" style="5" customWidth="1"/>
    <col min="3351" max="3584" width="9" style="5"/>
    <col min="3585" max="3585" width="10.77734375" style="5" customWidth="1"/>
    <col min="3586" max="3586" width="8.77734375" style="5" customWidth="1"/>
    <col min="3587" max="3587" width="12.6640625" style="5" customWidth="1"/>
    <col min="3588" max="3602" width="11.77734375" style="5" customWidth="1"/>
    <col min="3603" max="3606" width="8.6640625" style="5" customWidth="1"/>
    <col min="3607" max="3840" width="9" style="5"/>
    <col min="3841" max="3841" width="10.77734375" style="5" customWidth="1"/>
    <col min="3842" max="3842" width="8.77734375" style="5" customWidth="1"/>
    <col min="3843" max="3843" width="12.6640625" style="5" customWidth="1"/>
    <col min="3844" max="3858" width="11.77734375" style="5" customWidth="1"/>
    <col min="3859" max="3862" width="8.6640625" style="5" customWidth="1"/>
    <col min="3863" max="4096" width="9" style="5"/>
    <col min="4097" max="4097" width="10.77734375" style="5" customWidth="1"/>
    <col min="4098" max="4098" width="8.77734375" style="5" customWidth="1"/>
    <col min="4099" max="4099" width="12.6640625" style="5" customWidth="1"/>
    <col min="4100" max="4114" width="11.77734375" style="5" customWidth="1"/>
    <col min="4115" max="4118" width="8.6640625" style="5" customWidth="1"/>
    <col min="4119" max="4352" width="9" style="5"/>
    <col min="4353" max="4353" width="10.77734375" style="5" customWidth="1"/>
    <col min="4354" max="4354" width="8.77734375" style="5" customWidth="1"/>
    <col min="4355" max="4355" width="12.6640625" style="5" customWidth="1"/>
    <col min="4356" max="4370" width="11.77734375" style="5" customWidth="1"/>
    <col min="4371" max="4374" width="8.6640625" style="5" customWidth="1"/>
    <col min="4375" max="4608" width="9" style="5"/>
    <col min="4609" max="4609" width="10.77734375" style="5" customWidth="1"/>
    <col min="4610" max="4610" width="8.77734375" style="5" customWidth="1"/>
    <col min="4611" max="4611" width="12.6640625" style="5" customWidth="1"/>
    <col min="4612" max="4626" width="11.77734375" style="5" customWidth="1"/>
    <col min="4627" max="4630" width="8.6640625" style="5" customWidth="1"/>
    <col min="4631" max="4864" width="9" style="5"/>
    <col min="4865" max="4865" width="10.77734375" style="5" customWidth="1"/>
    <col min="4866" max="4866" width="8.77734375" style="5" customWidth="1"/>
    <col min="4867" max="4867" width="12.6640625" style="5" customWidth="1"/>
    <col min="4868" max="4882" width="11.77734375" style="5" customWidth="1"/>
    <col min="4883" max="4886" width="8.6640625" style="5" customWidth="1"/>
    <col min="4887" max="5120" width="9" style="5"/>
    <col min="5121" max="5121" width="10.77734375" style="5" customWidth="1"/>
    <col min="5122" max="5122" width="8.77734375" style="5" customWidth="1"/>
    <col min="5123" max="5123" width="12.6640625" style="5" customWidth="1"/>
    <col min="5124" max="5138" width="11.77734375" style="5" customWidth="1"/>
    <col min="5139" max="5142" width="8.6640625" style="5" customWidth="1"/>
    <col min="5143" max="5376" width="9" style="5"/>
    <col min="5377" max="5377" width="10.77734375" style="5" customWidth="1"/>
    <col min="5378" max="5378" width="8.77734375" style="5" customWidth="1"/>
    <col min="5379" max="5379" width="12.6640625" style="5" customWidth="1"/>
    <col min="5380" max="5394" width="11.77734375" style="5" customWidth="1"/>
    <col min="5395" max="5398" width="8.6640625" style="5" customWidth="1"/>
    <col min="5399" max="5632" width="9" style="5"/>
    <col min="5633" max="5633" width="10.77734375" style="5" customWidth="1"/>
    <col min="5634" max="5634" width="8.77734375" style="5" customWidth="1"/>
    <col min="5635" max="5635" width="12.6640625" style="5" customWidth="1"/>
    <col min="5636" max="5650" width="11.77734375" style="5" customWidth="1"/>
    <col min="5651" max="5654" width="8.6640625" style="5" customWidth="1"/>
    <col min="5655" max="5888" width="9" style="5"/>
    <col min="5889" max="5889" width="10.77734375" style="5" customWidth="1"/>
    <col min="5890" max="5890" width="8.77734375" style="5" customWidth="1"/>
    <col min="5891" max="5891" width="12.6640625" style="5" customWidth="1"/>
    <col min="5892" max="5906" width="11.77734375" style="5" customWidth="1"/>
    <col min="5907" max="5910" width="8.6640625" style="5" customWidth="1"/>
    <col min="5911" max="6144" width="9" style="5"/>
    <col min="6145" max="6145" width="10.77734375" style="5" customWidth="1"/>
    <col min="6146" max="6146" width="8.77734375" style="5" customWidth="1"/>
    <col min="6147" max="6147" width="12.6640625" style="5" customWidth="1"/>
    <col min="6148" max="6162" width="11.77734375" style="5" customWidth="1"/>
    <col min="6163" max="6166" width="8.6640625" style="5" customWidth="1"/>
    <col min="6167" max="6400" width="9" style="5"/>
    <col min="6401" max="6401" width="10.77734375" style="5" customWidth="1"/>
    <col min="6402" max="6402" width="8.77734375" style="5" customWidth="1"/>
    <col min="6403" max="6403" width="12.6640625" style="5" customWidth="1"/>
    <col min="6404" max="6418" width="11.77734375" style="5" customWidth="1"/>
    <col min="6419" max="6422" width="8.6640625" style="5" customWidth="1"/>
    <col min="6423" max="6656" width="9" style="5"/>
    <col min="6657" max="6657" width="10.77734375" style="5" customWidth="1"/>
    <col min="6658" max="6658" width="8.77734375" style="5" customWidth="1"/>
    <col min="6659" max="6659" width="12.6640625" style="5" customWidth="1"/>
    <col min="6660" max="6674" width="11.77734375" style="5" customWidth="1"/>
    <col min="6675" max="6678" width="8.6640625" style="5" customWidth="1"/>
    <col min="6679" max="6912" width="9" style="5"/>
    <col min="6913" max="6913" width="10.77734375" style="5" customWidth="1"/>
    <col min="6914" max="6914" width="8.77734375" style="5" customWidth="1"/>
    <col min="6915" max="6915" width="12.6640625" style="5" customWidth="1"/>
    <col min="6916" max="6930" width="11.77734375" style="5" customWidth="1"/>
    <col min="6931" max="6934" width="8.6640625" style="5" customWidth="1"/>
    <col min="6935" max="7168" width="9" style="5"/>
    <col min="7169" max="7169" width="10.77734375" style="5" customWidth="1"/>
    <col min="7170" max="7170" width="8.77734375" style="5" customWidth="1"/>
    <col min="7171" max="7171" width="12.6640625" style="5" customWidth="1"/>
    <col min="7172" max="7186" width="11.77734375" style="5" customWidth="1"/>
    <col min="7187" max="7190" width="8.6640625" style="5" customWidth="1"/>
    <col min="7191" max="7424" width="9" style="5"/>
    <col min="7425" max="7425" width="10.77734375" style="5" customWidth="1"/>
    <col min="7426" max="7426" width="8.77734375" style="5" customWidth="1"/>
    <col min="7427" max="7427" width="12.6640625" style="5" customWidth="1"/>
    <col min="7428" max="7442" width="11.77734375" style="5" customWidth="1"/>
    <col min="7443" max="7446" width="8.6640625" style="5" customWidth="1"/>
    <col min="7447" max="7680" width="9" style="5"/>
    <col min="7681" max="7681" width="10.77734375" style="5" customWidth="1"/>
    <col min="7682" max="7682" width="8.77734375" style="5" customWidth="1"/>
    <col min="7683" max="7683" width="12.6640625" style="5" customWidth="1"/>
    <col min="7684" max="7698" width="11.77734375" style="5" customWidth="1"/>
    <col min="7699" max="7702" width="8.6640625" style="5" customWidth="1"/>
    <col min="7703" max="7936" width="9" style="5"/>
    <col min="7937" max="7937" width="10.77734375" style="5" customWidth="1"/>
    <col min="7938" max="7938" width="8.77734375" style="5" customWidth="1"/>
    <col min="7939" max="7939" width="12.6640625" style="5" customWidth="1"/>
    <col min="7940" max="7954" width="11.77734375" style="5" customWidth="1"/>
    <col min="7955" max="7958" width="8.6640625" style="5" customWidth="1"/>
    <col min="7959" max="8192" width="9" style="5"/>
    <col min="8193" max="8193" width="10.77734375" style="5" customWidth="1"/>
    <col min="8194" max="8194" width="8.77734375" style="5" customWidth="1"/>
    <col min="8195" max="8195" width="12.6640625" style="5" customWidth="1"/>
    <col min="8196" max="8210" width="11.77734375" style="5" customWidth="1"/>
    <col min="8211" max="8214" width="8.6640625" style="5" customWidth="1"/>
    <col min="8215" max="8448" width="9" style="5"/>
    <col min="8449" max="8449" width="10.77734375" style="5" customWidth="1"/>
    <col min="8450" max="8450" width="8.77734375" style="5" customWidth="1"/>
    <col min="8451" max="8451" width="12.6640625" style="5" customWidth="1"/>
    <col min="8452" max="8466" width="11.77734375" style="5" customWidth="1"/>
    <col min="8467" max="8470" width="8.6640625" style="5" customWidth="1"/>
    <col min="8471" max="8704" width="9" style="5"/>
    <col min="8705" max="8705" width="10.77734375" style="5" customWidth="1"/>
    <col min="8706" max="8706" width="8.77734375" style="5" customWidth="1"/>
    <col min="8707" max="8707" width="12.6640625" style="5" customWidth="1"/>
    <col min="8708" max="8722" width="11.77734375" style="5" customWidth="1"/>
    <col min="8723" max="8726" width="8.6640625" style="5" customWidth="1"/>
    <col min="8727" max="8960" width="9" style="5"/>
    <col min="8961" max="8961" width="10.77734375" style="5" customWidth="1"/>
    <col min="8962" max="8962" width="8.77734375" style="5" customWidth="1"/>
    <col min="8963" max="8963" width="12.6640625" style="5" customWidth="1"/>
    <col min="8964" max="8978" width="11.77734375" style="5" customWidth="1"/>
    <col min="8979" max="8982" width="8.6640625" style="5" customWidth="1"/>
    <col min="8983" max="9216" width="9" style="5"/>
    <col min="9217" max="9217" width="10.77734375" style="5" customWidth="1"/>
    <col min="9218" max="9218" width="8.77734375" style="5" customWidth="1"/>
    <col min="9219" max="9219" width="12.6640625" style="5" customWidth="1"/>
    <col min="9220" max="9234" width="11.77734375" style="5" customWidth="1"/>
    <col min="9235" max="9238" width="8.6640625" style="5" customWidth="1"/>
    <col min="9239" max="9472" width="9" style="5"/>
    <col min="9473" max="9473" width="10.77734375" style="5" customWidth="1"/>
    <col min="9474" max="9474" width="8.77734375" style="5" customWidth="1"/>
    <col min="9475" max="9475" width="12.6640625" style="5" customWidth="1"/>
    <col min="9476" max="9490" width="11.77734375" style="5" customWidth="1"/>
    <col min="9491" max="9494" width="8.6640625" style="5" customWidth="1"/>
    <col min="9495" max="9728" width="9" style="5"/>
    <col min="9729" max="9729" width="10.77734375" style="5" customWidth="1"/>
    <col min="9730" max="9730" width="8.77734375" style="5" customWidth="1"/>
    <col min="9731" max="9731" width="12.6640625" style="5" customWidth="1"/>
    <col min="9732" max="9746" width="11.77734375" style="5" customWidth="1"/>
    <col min="9747" max="9750" width="8.6640625" style="5" customWidth="1"/>
    <col min="9751" max="9984" width="9" style="5"/>
    <col min="9985" max="9985" width="10.77734375" style="5" customWidth="1"/>
    <col min="9986" max="9986" width="8.77734375" style="5" customWidth="1"/>
    <col min="9987" max="9987" width="12.6640625" style="5" customWidth="1"/>
    <col min="9988" max="10002" width="11.77734375" style="5" customWidth="1"/>
    <col min="10003" max="10006" width="8.6640625" style="5" customWidth="1"/>
    <col min="10007" max="10240" width="9" style="5"/>
    <col min="10241" max="10241" width="10.77734375" style="5" customWidth="1"/>
    <col min="10242" max="10242" width="8.77734375" style="5" customWidth="1"/>
    <col min="10243" max="10243" width="12.6640625" style="5" customWidth="1"/>
    <col min="10244" max="10258" width="11.77734375" style="5" customWidth="1"/>
    <col min="10259" max="10262" width="8.6640625" style="5" customWidth="1"/>
    <col min="10263" max="10496" width="9" style="5"/>
    <col min="10497" max="10497" width="10.77734375" style="5" customWidth="1"/>
    <col min="10498" max="10498" width="8.77734375" style="5" customWidth="1"/>
    <col min="10499" max="10499" width="12.6640625" style="5" customWidth="1"/>
    <col min="10500" max="10514" width="11.77734375" style="5" customWidth="1"/>
    <col min="10515" max="10518" width="8.6640625" style="5" customWidth="1"/>
    <col min="10519" max="10752" width="9" style="5"/>
    <col min="10753" max="10753" width="10.77734375" style="5" customWidth="1"/>
    <col min="10754" max="10754" width="8.77734375" style="5" customWidth="1"/>
    <col min="10755" max="10755" width="12.6640625" style="5" customWidth="1"/>
    <col min="10756" max="10770" width="11.77734375" style="5" customWidth="1"/>
    <col min="10771" max="10774" width="8.6640625" style="5" customWidth="1"/>
    <col min="10775" max="11008" width="9" style="5"/>
    <col min="11009" max="11009" width="10.77734375" style="5" customWidth="1"/>
    <col min="11010" max="11010" width="8.77734375" style="5" customWidth="1"/>
    <col min="11011" max="11011" width="12.6640625" style="5" customWidth="1"/>
    <col min="11012" max="11026" width="11.77734375" style="5" customWidth="1"/>
    <col min="11027" max="11030" width="8.6640625" style="5" customWidth="1"/>
    <col min="11031" max="11264" width="9" style="5"/>
    <col min="11265" max="11265" width="10.77734375" style="5" customWidth="1"/>
    <col min="11266" max="11266" width="8.77734375" style="5" customWidth="1"/>
    <col min="11267" max="11267" width="12.6640625" style="5" customWidth="1"/>
    <col min="11268" max="11282" width="11.77734375" style="5" customWidth="1"/>
    <col min="11283" max="11286" width="8.6640625" style="5" customWidth="1"/>
    <col min="11287" max="11520" width="9" style="5"/>
    <col min="11521" max="11521" width="10.77734375" style="5" customWidth="1"/>
    <col min="11522" max="11522" width="8.77734375" style="5" customWidth="1"/>
    <col min="11523" max="11523" width="12.6640625" style="5" customWidth="1"/>
    <col min="11524" max="11538" width="11.77734375" style="5" customWidth="1"/>
    <col min="11539" max="11542" width="8.6640625" style="5" customWidth="1"/>
    <col min="11543" max="11776" width="9" style="5"/>
    <col min="11777" max="11777" width="10.77734375" style="5" customWidth="1"/>
    <col min="11778" max="11778" width="8.77734375" style="5" customWidth="1"/>
    <col min="11779" max="11779" width="12.6640625" style="5" customWidth="1"/>
    <col min="11780" max="11794" width="11.77734375" style="5" customWidth="1"/>
    <col min="11795" max="11798" width="8.6640625" style="5" customWidth="1"/>
    <col min="11799" max="12032" width="9" style="5"/>
    <col min="12033" max="12033" width="10.77734375" style="5" customWidth="1"/>
    <col min="12034" max="12034" width="8.77734375" style="5" customWidth="1"/>
    <col min="12035" max="12035" width="12.6640625" style="5" customWidth="1"/>
    <col min="12036" max="12050" width="11.77734375" style="5" customWidth="1"/>
    <col min="12051" max="12054" width="8.6640625" style="5" customWidth="1"/>
    <col min="12055" max="12288" width="9" style="5"/>
    <col min="12289" max="12289" width="10.77734375" style="5" customWidth="1"/>
    <col min="12290" max="12290" width="8.77734375" style="5" customWidth="1"/>
    <col min="12291" max="12291" width="12.6640625" style="5" customWidth="1"/>
    <col min="12292" max="12306" width="11.77734375" style="5" customWidth="1"/>
    <col min="12307" max="12310" width="8.6640625" style="5" customWidth="1"/>
    <col min="12311" max="12544" width="9" style="5"/>
    <col min="12545" max="12545" width="10.77734375" style="5" customWidth="1"/>
    <col min="12546" max="12546" width="8.77734375" style="5" customWidth="1"/>
    <col min="12547" max="12547" width="12.6640625" style="5" customWidth="1"/>
    <col min="12548" max="12562" width="11.77734375" style="5" customWidth="1"/>
    <col min="12563" max="12566" width="8.6640625" style="5" customWidth="1"/>
    <col min="12567" max="12800" width="9" style="5"/>
    <col min="12801" max="12801" width="10.77734375" style="5" customWidth="1"/>
    <col min="12802" max="12802" width="8.77734375" style="5" customWidth="1"/>
    <col min="12803" max="12803" width="12.6640625" style="5" customWidth="1"/>
    <col min="12804" max="12818" width="11.77734375" style="5" customWidth="1"/>
    <col min="12819" max="12822" width="8.6640625" style="5" customWidth="1"/>
    <col min="12823" max="13056" width="9" style="5"/>
    <col min="13057" max="13057" width="10.77734375" style="5" customWidth="1"/>
    <col min="13058" max="13058" width="8.77734375" style="5" customWidth="1"/>
    <col min="13059" max="13059" width="12.6640625" style="5" customWidth="1"/>
    <col min="13060" max="13074" width="11.77734375" style="5" customWidth="1"/>
    <col min="13075" max="13078" width="8.6640625" style="5" customWidth="1"/>
    <col min="13079" max="13312" width="9" style="5"/>
    <col min="13313" max="13313" width="10.77734375" style="5" customWidth="1"/>
    <col min="13314" max="13314" width="8.77734375" style="5" customWidth="1"/>
    <col min="13315" max="13315" width="12.6640625" style="5" customWidth="1"/>
    <col min="13316" max="13330" width="11.77734375" style="5" customWidth="1"/>
    <col min="13331" max="13334" width="8.6640625" style="5" customWidth="1"/>
    <col min="13335" max="13568" width="9" style="5"/>
    <col min="13569" max="13569" width="10.77734375" style="5" customWidth="1"/>
    <col min="13570" max="13570" width="8.77734375" style="5" customWidth="1"/>
    <col min="13571" max="13571" width="12.6640625" style="5" customWidth="1"/>
    <col min="13572" max="13586" width="11.77734375" style="5" customWidth="1"/>
    <col min="13587" max="13590" width="8.6640625" style="5" customWidth="1"/>
    <col min="13591" max="13824" width="9" style="5"/>
    <col min="13825" max="13825" width="10.77734375" style="5" customWidth="1"/>
    <col min="13826" max="13826" width="8.77734375" style="5" customWidth="1"/>
    <col min="13827" max="13827" width="12.6640625" style="5" customWidth="1"/>
    <col min="13828" max="13842" width="11.77734375" style="5" customWidth="1"/>
    <col min="13843" max="13846" width="8.6640625" style="5" customWidth="1"/>
    <col min="13847" max="14080" width="9" style="5"/>
    <col min="14081" max="14081" width="10.77734375" style="5" customWidth="1"/>
    <col min="14082" max="14082" width="8.77734375" style="5" customWidth="1"/>
    <col min="14083" max="14083" width="12.6640625" style="5" customWidth="1"/>
    <col min="14084" max="14098" width="11.77734375" style="5" customWidth="1"/>
    <col min="14099" max="14102" width="8.6640625" style="5" customWidth="1"/>
    <col min="14103" max="14336" width="9" style="5"/>
    <col min="14337" max="14337" width="10.77734375" style="5" customWidth="1"/>
    <col min="14338" max="14338" width="8.77734375" style="5" customWidth="1"/>
    <col min="14339" max="14339" width="12.6640625" style="5" customWidth="1"/>
    <col min="14340" max="14354" width="11.77734375" style="5" customWidth="1"/>
    <col min="14355" max="14358" width="8.6640625" style="5" customWidth="1"/>
    <col min="14359" max="14592" width="9" style="5"/>
    <col min="14593" max="14593" width="10.77734375" style="5" customWidth="1"/>
    <col min="14594" max="14594" width="8.77734375" style="5" customWidth="1"/>
    <col min="14595" max="14595" width="12.6640625" style="5" customWidth="1"/>
    <col min="14596" max="14610" width="11.77734375" style="5" customWidth="1"/>
    <col min="14611" max="14614" width="8.6640625" style="5" customWidth="1"/>
    <col min="14615" max="14848" width="9" style="5"/>
    <col min="14849" max="14849" width="10.77734375" style="5" customWidth="1"/>
    <col min="14850" max="14850" width="8.77734375" style="5" customWidth="1"/>
    <col min="14851" max="14851" width="12.6640625" style="5" customWidth="1"/>
    <col min="14852" max="14866" width="11.77734375" style="5" customWidth="1"/>
    <col min="14867" max="14870" width="8.6640625" style="5" customWidth="1"/>
    <col min="14871" max="15104" width="9" style="5"/>
    <col min="15105" max="15105" width="10.77734375" style="5" customWidth="1"/>
    <col min="15106" max="15106" width="8.77734375" style="5" customWidth="1"/>
    <col min="15107" max="15107" width="12.6640625" style="5" customWidth="1"/>
    <col min="15108" max="15122" width="11.77734375" style="5" customWidth="1"/>
    <col min="15123" max="15126" width="8.6640625" style="5" customWidth="1"/>
    <col min="15127" max="15360" width="9" style="5"/>
    <col min="15361" max="15361" width="10.77734375" style="5" customWidth="1"/>
    <col min="15362" max="15362" width="8.77734375" style="5" customWidth="1"/>
    <col min="15363" max="15363" width="12.6640625" style="5" customWidth="1"/>
    <col min="15364" max="15378" width="11.77734375" style="5" customWidth="1"/>
    <col min="15379" max="15382" width="8.6640625" style="5" customWidth="1"/>
    <col min="15383" max="15616" width="9" style="5"/>
    <col min="15617" max="15617" width="10.77734375" style="5" customWidth="1"/>
    <col min="15618" max="15618" width="8.77734375" style="5" customWidth="1"/>
    <col min="15619" max="15619" width="12.6640625" style="5" customWidth="1"/>
    <col min="15620" max="15634" width="11.77734375" style="5" customWidth="1"/>
    <col min="15635" max="15638" width="8.6640625" style="5" customWidth="1"/>
    <col min="15639" max="15872" width="9" style="5"/>
    <col min="15873" max="15873" width="10.77734375" style="5" customWidth="1"/>
    <col min="15874" max="15874" width="8.77734375" style="5" customWidth="1"/>
    <col min="15875" max="15875" width="12.6640625" style="5" customWidth="1"/>
    <col min="15876" max="15890" width="11.77734375" style="5" customWidth="1"/>
    <col min="15891" max="15894" width="8.6640625" style="5" customWidth="1"/>
    <col min="15895" max="16128" width="9" style="5"/>
    <col min="16129" max="16129" width="10.77734375" style="5" customWidth="1"/>
    <col min="16130" max="16130" width="8.77734375" style="5" customWidth="1"/>
    <col min="16131" max="16131" width="12.6640625" style="5" customWidth="1"/>
    <col min="16132" max="16146" width="11.77734375" style="5" customWidth="1"/>
    <col min="16147" max="16150" width="8.6640625" style="5" customWidth="1"/>
    <col min="16151" max="16384" width="9" style="5"/>
  </cols>
  <sheetData>
    <row r="1" spans="1:26" ht="16.2" x14ac:dyDescent="0.15">
      <c r="A1" s="1" t="s">
        <v>196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/>
      <c r="T1" s="3"/>
      <c r="U1" s="3"/>
      <c r="V1" s="3"/>
    </row>
    <row r="2" spans="1:26" s="11" customFormat="1" ht="13.5" customHeight="1" x14ac:dyDescent="0.2">
      <c r="A2" s="88" t="s">
        <v>1</v>
      </c>
      <c r="B2" s="90" t="s">
        <v>2</v>
      </c>
      <c r="C2" s="91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 t="s">
        <v>5</v>
      </c>
      <c r="S2" s="93" t="s">
        <v>6</v>
      </c>
      <c r="T2" s="94"/>
      <c r="U2" s="94"/>
      <c r="V2" s="95"/>
      <c r="W2" s="102" t="s">
        <v>7</v>
      </c>
      <c r="X2" s="94"/>
      <c r="Y2" s="94"/>
      <c r="Z2" s="95"/>
    </row>
    <row r="3" spans="1:26" s="11" customFormat="1" ht="13.5" customHeight="1" x14ac:dyDescent="0.2">
      <c r="A3" s="89"/>
      <c r="B3" s="89"/>
      <c r="C3" s="92"/>
      <c r="D3" s="12" t="s">
        <v>8</v>
      </c>
      <c r="E3" s="13" t="s">
        <v>9</v>
      </c>
      <c r="F3" s="8"/>
      <c r="G3" s="8"/>
      <c r="H3" s="14"/>
      <c r="I3" s="13" t="s">
        <v>10</v>
      </c>
      <c r="J3" s="8"/>
      <c r="K3" s="8"/>
      <c r="L3" s="8"/>
      <c r="M3" s="8"/>
      <c r="N3" s="8"/>
      <c r="O3" s="8"/>
      <c r="P3" s="8"/>
      <c r="Q3" s="14"/>
      <c r="R3" s="15"/>
      <c r="S3" s="96"/>
      <c r="T3" s="97"/>
      <c r="U3" s="97"/>
      <c r="V3" s="98"/>
      <c r="W3" s="96"/>
      <c r="X3" s="97"/>
      <c r="Y3" s="97"/>
      <c r="Z3" s="98"/>
    </row>
    <row r="4" spans="1:26" s="11" customFormat="1" ht="18.75" customHeight="1" x14ac:dyDescent="0.2">
      <c r="A4" s="89"/>
      <c r="B4" s="89"/>
      <c r="C4" s="92"/>
      <c r="D4" s="12"/>
      <c r="E4" s="103" t="s">
        <v>8</v>
      </c>
      <c r="F4" s="99" t="s">
        <v>11</v>
      </c>
      <c r="G4" s="99" t="s">
        <v>197</v>
      </c>
      <c r="H4" s="99" t="s">
        <v>13</v>
      </c>
      <c r="I4" s="103" t="s">
        <v>8</v>
      </c>
      <c r="J4" s="99" t="s">
        <v>14</v>
      </c>
      <c r="K4" s="99" t="s">
        <v>15</v>
      </c>
      <c r="L4" s="99" t="s">
        <v>16</v>
      </c>
      <c r="M4" s="99" t="s">
        <v>198</v>
      </c>
      <c r="N4" s="99" t="s">
        <v>18</v>
      </c>
      <c r="O4" s="104" t="s">
        <v>19</v>
      </c>
      <c r="P4" s="17"/>
      <c r="Q4" s="99" t="s">
        <v>20</v>
      </c>
      <c r="R4" s="18"/>
      <c r="S4" s="99" t="s">
        <v>21</v>
      </c>
      <c r="T4" s="99" t="s">
        <v>199</v>
      </c>
      <c r="U4" s="88" t="s">
        <v>23</v>
      </c>
      <c r="V4" s="88" t="s">
        <v>24</v>
      </c>
      <c r="W4" s="99" t="s">
        <v>21</v>
      </c>
      <c r="X4" s="99" t="s">
        <v>199</v>
      </c>
      <c r="Y4" s="88" t="s">
        <v>23</v>
      </c>
      <c r="Z4" s="88" t="s">
        <v>24</v>
      </c>
    </row>
    <row r="5" spans="1:26" s="11" customFormat="1" ht="22.5" customHeight="1" x14ac:dyDescent="0.2">
      <c r="A5" s="89"/>
      <c r="B5" s="89"/>
      <c r="C5" s="92"/>
      <c r="D5" s="12"/>
      <c r="E5" s="103"/>
      <c r="F5" s="100"/>
      <c r="G5" s="100"/>
      <c r="H5" s="100"/>
      <c r="I5" s="103"/>
      <c r="J5" s="100"/>
      <c r="K5" s="100"/>
      <c r="L5" s="100"/>
      <c r="M5" s="100"/>
      <c r="N5" s="100"/>
      <c r="O5" s="100"/>
      <c r="P5" s="19" t="s">
        <v>26</v>
      </c>
      <c r="Q5" s="100"/>
      <c r="R5" s="20"/>
      <c r="S5" s="100"/>
      <c r="T5" s="100"/>
      <c r="U5" s="101"/>
      <c r="V5" s="101"/>
      <c r="W5" s="100"/>
      <c r="X5" s="100"/>
      <c r="Y5" s="101"/>
      <c r="Z5" s="101"/>
    </row>
    <row r="6" spans="1:26" s="27" customFormat="1" ht="13.5" customHeight="1" x14ac:dyDescent="0.2">
      <c r="A6" s="89"/>
      <c r="B6" s="89"/>
      <c r="C6" s="92"/>
      <c r="D6" s="22" t="s">
        <v>27</v>
      </c>
      <c r="E6" s="22" t="s">
        <v>27</v>
      </c>
      <c r="F6" s="23" t="s">
        <v>28</v>
      </c>
      <c r="G6" s="22" t="s">
        <v>27</v>
      </c>
      <c r="H6" s="22" t="s">
        <v>27</v>
      </c>
      <c r="I6" s="22" t="s">
        <v>27</v>
      </c>
      <c r="J6" s="23" t="s">
        <v>28</v>
      </c>
      <c r="K6" s="22" t="s">
        <v>27</v>
      </c>
      <c r="L6" s="23" t="s">
        <v>28</v>
      </c>
      <c r="M6" s="22" t="s">
        <v>27</v>
      </c>
      <c r="N6" s="23" t="s">
        <v>28</v>
      </c>
      <c r="O6" s="22" t="s">
        <v>27</v>
      </c>
      <c r="P6" s="22" t="s">
        <v>27</v>
      </c>
      <c r="Q6" s="23" t="s">
        <v>28</v>
      </c>
      <c r="R6" s="24" t="s">
        <v>27</v>
      </c>
      <c r="S6" s="23"/>
      <c r="T6" s="23"/>
      <c r="U6" s="23"/>
      <c r="V6" s="25"/>
      <c r="W6" s="23"/>
      <c r="X6" s="23"/>
      <c r="Y6" s="23"/>
      <c r="Z6" s="25"/>
    </row>
    <row r="7" spans="1:26" s="49" customFormat="1" ht="13.5" customHeight="1" x14ac:dyDescent="0.2">
      <c r="A7" s="28" t="s">
        <v>29</v>
      </c>
      <c r="B7" s="29" t="s">
        <v>30</v>
      </c>
      <c r="C7" s="28" t="s">
        <v>8</v>
      </c>
      <c r="D7" s="30">
        <f t="shared" ref="D7:D49" si="0">+SUM(E7,+I7)</f>
        <v>2031903</v>
      </c>
      <c r="E7" s="30">
        <f t="shared" ref="E7:E49" si="1">+SUM(G7,+H7)</f>
        <v>99641</v>
      </c>
      <c r="F7" s="31">
        <f t="shared" ref="F7:F49" si="2">IF(D7&gt;0,E7/D7*100,"-")</f>
        <v>4.9038266098332448</v>
      </c>
      <c r="G7" s="32">
        <f>SUM(G$8:G$49)</f>
        <v>99218</v>
      </c>
      <c r="H7" s="32">
        <f>SUM(H$8:H$49)</f>
        <v>423</v>
      </c>
      <c r="I7" s="30">
        <f t="shared" ref="I7:I49" si="3">+SUM(K7,+M7,+O7)</f>
        <v>1932262</v>
      </c>
      <c r="J7" s="31">
        <f t="shared" ref="J7:J49" si="4">IF(D7&gt;0,I7/D7*100,"-")</f>
        <v>95.096173390166754</v>
      </c>
      <c r="K7" s="32">
        <f>SUM(K$8:K$49)</f>
        <v>1317652</v>
      </c>
      <c r="L7" s="31">
        <f t="shared" ref="L7:L49" si="5">IF(D7&gt;0,K7/D7*100,"-")</f>
        <v>64.848174346905338</v>
      </c>
      <c r="M7" s="32">
        <f>SUM(M$8:M$49)</f>
        <v>15618</v>
      </c>
      <c r="N7" s="31">
        <f t="shared" ref="N7:N49" si="6">IF(D7&gt;0,M7/D7*100,"-")</f>
        <v>0.76863905412807598</v>
      </c>
      <c r="O7" s="32">
        <f>SUM(O$8:O$49)</f>
        <v>598992</v>
      </c>
      <c r="P7" s="32">
        <f>SUM(P$8:P$49)</f>
        <v>331328</v>
      </c>
      <c r="Q7" s="31">
        <f t="shared" ref="Q7:Q49" si="7">IF(D7&gt;0,O7/D7*100,"-")</f>
        <v>29.479359989133343</v>
      </c>
      <c r="R7" s="32">
        <f>SUM(R$8:R$49)</f>
        <v>43592</v>
      </c>
      <c r="S7" s="33">
        <f>COUNTIF(S$8:S$49,"○")</f>
        <v>29</v>
      </c>
      <c r="T7" s="33">
        <f>COUNTIF(T$8:T$49,"○")</f>
        <v>4</v>
      </c>
      <c r="U7" s="33">
        <f>COUNTIF(U$8:U$49,"○")</f>
        <v>0</v>
      </c>
      <c r="V7" s="33">
        <f>COUNTIF(V$8:V$49,"○")</f>
        <v>9</v>
      </c>
      <c r="W7" s="33">
        <f>COUNTIF(W$8:W$49,"○")</f>
        <v>21</v>
      </c>
      <c r="X7" s="33">
        <f>COUNTIF(X$8:X$49,"○")</f>
        <v>6</v>
      </c>
      <c r="Y7" s="33">
        <f>COUNTIF(Y$8:Y$49,"○")</f>
        <v>2</v>
      </c>
      <c r="Z7" s="33">
        <f>COUNTIF(Z$8:Z$49,"○")</f>
        <v>13</v>
      </c>
    </row>
    <row r="8" spans="1:26" s="4" customFormat="1" ht="13.5" customHeight="1" x14ac:dyDescent="0.2">
      <c r="A8" s="50" t="s">
        <v>29</v>
      </c>
      <c r="B8" s="51" t="s">
        <v>31</v>
      </c>
      <c r="C8" s="50" t="s">
        <v>32</v>
      </c>
      <c r="D8" s="52">
        <f t="shared" si="0"/>
        <v>406735</v>
      </c>
      <c r="E8" s="52">
        <f t="shared" si="1"/>
        <v>4158</v>
      </c>
      <c r="F8" s="39">
        <f t="shared" si="2"/>
        <v>1.0222872386197401</v>
      </c>
      <c r="G8" s="52">
        <v>4158</v>
      </c>
      <c r="H8" s="52">
        <v>0</v>
      </c>
      <c r="I8" s="52">
        <f t="shared" si="3"/>
        <v>402577</v>
      </c>
      <c r="J8" s="39">
        <f t="shared" si="4"/>
        <v>98.977712761380261</v>
      </c>
      <c r="K8" s="52">
        <v>333684</v>
      </c>
      <c r="L8" s="39">
        <f t="shared" si="5"/>
        <v>82.03965727070451</v>
      </c>
      <c r="M8" s="52">
        <v>0</v>
      </c>
      <c r="N8" s="39">
        <f t="shared" si="6"/>
        <v>0</v>
      </c>
      <c r="O8" s="52">
        <v>68893</v>
      </c>
      <c r="P8" s="52">
        <v>25955</v>
      </c>
      <c r="Q8" s="39">
        <f t="shared" si="7"/>
        <v>16.938055490675747</v>
      </c>
      <c r="R8" s="52">
        <v>8547</v>
      </c>
      <c r="S8" s="50"/>
      <c r="T8" s="50" t="s">
        <v>33</v>
      </c>
      <c r="U8" s="50"/>
      <c r="V8" s="50"/>
      <c r="W8" s="50"/>
      <c r="X8" s="50"/>
      <c r="Y8" s="50"/>
      <c r="Z8" s="50" t="s">
        <v>33</v>
      </c>
    </row>
    <row r="9" spans="1:26" s="4" customFormat="1" ht="13.5" customHeight="1" x14ac:dyDescent="0.2">
      <c r="A9" s="50" t="s">
        <v>29</v>
      </c>
      <c r="B9" s="51" t="s">
        <v>35</v>
      </c>
      <c r="C9" s="50" t="s">
        <v>36</v>
      </c>
      <c r="D9" s="52">
        <f t="shared" si="0"/>
        <v>159879</v>
      </c>
      <c r="E9" s="52">
        <f t="shared" si="1"/>
        <v>1900</v>
      </c>
      <c r="F9" s="39">
        <f t="shared" si="2"/>
        <v>1.1883987265369436</v>
      </c>
      <c r="G9" s="52">
        <v>1872</v>
      </c>
      <c r="H9" s="52">
        <v>28</v>
      </c>
      <c r="I9" s="52">
        <f t="shared" si="3"/>
        <v>157979</v>
      </c>
      <c r="J9" s="39">
        <f t="shared" si="4"/>
        <v>98.811601273463054</v>
      </c>
      <c r="K9" s="52">
        <v>121087</v>
      </c>
      <c r="L9" s="39">
        <f t="shared" si="5"/>
        <v>75.73665084219941</v>
      </c>
      <c r="M9" s="52">
        <v>0</v>
      </c>
      <c r="N9" s="39">
        <f t="shared" si="6"/>
        <v>0</v>
      </c>
      <c r="O9" s="52">
        <v>36892</v>
      </c>
      <c r="P9" s="52">
        <v>18483</v>
      </c>
      <c r="Q9" s="39">
        <f t="shared" si="7"/>
        <v>23.074950431263645</v>
      </c>
      <c r="R9" s="52">
        <v>4220</v>
      </c>
      <c r="S9" s="50" t="s">
        <v>33</v>
      </c>
      <c r="T9" s="50"/>
      <c r="U9" s="50"/>
      <c r="V9" s="50"/>
      <c r="W9" s="50" t="s">
        <v>33</v>
      </c>
      <c r="X9" s="50"/>
      <c r="Y9" s="50"/>
      <c r="Z9" s="50"/>
    </row>
    <row r="10" spans="1:26" s="4" customFormat="1" ht="13.5" customHeight="1" x14ac:dyDescent="0.2">
      <c r="A10" s="50" t="s">
        <v>29</v>
      </c>
      <c r="B10" s="51" t="s">
        <v>37</v>
      </c>
      <c r="C10" s="50" t="s">
        <v>38</v>
      </c>
      <c r="D10" s="52">
        <f t="shared" si="0"/>
        <v>89182</v>
      </c>
      <c r="E10" s="52">
        <f t="shared" si="1"/>
        <v>4209</v>
      </c>
      <c r="F10" s="39">
        <f t="shared" si="2"/>
        <v>4.7195622435020521</v>
      </c>
      <c r="G10" s="52">
        <v>4209</v>
      </c>
      <c r="H10" s="52">
        <v>0</v>
      </c>
      <c r="I10" s="52">
        <f t="shared" si="3"/>
        <v>84973</v>
      </c>
      <c r="J10" s="39">
        <f t="shared" si="4"/>
        <v>95.280437756497946</v>
      </c>
      <c r="K10" s="52">
        <v>68420</v>
      </c>
      <c r="L10" s="39">
        <f t="shared" si="5"/>
        <v>76.719517391401851</v>
      </c>
      <c r="M10" s="52">
        <v>8880</v>
      </c>
      <c r="N10" s="39">
        <f t="shared" si="6"/>
        <v>9.9571662443093896</v>
      </c>
      <c r="O10" s="52">
        <v>7673</v>
      </c>
      <c r="P10" s="52">
        <v>5420</v>
      </c>
      <c r="Q10" s="39">
        <f t="shared" si="7"/>
        <v>8.6037541207867054</v>
      </c>
      <c r="R10" s="52">
        <v>512</v>
      </c>
      <c r="S10" s="50"/>
      <c r="T10" s="50"/>
      <c r="U10" s="50"/>
      <c r="V10" s="50" t="s">
        <v>33</v>
      </c>
      <c r="W10" s="50"/>
      <c r="X10" s="50"/>
      <c r="Y10" s="50"/>
      <c r="Z10" s="50" t="s">
        <v>33</v>
      </c>
    </row>
    <row r="11" spans="1:26" s="4" customFormat="1" ht="13.5" customHeight="1" x14ac:dyDescent="0.2">
      <c r="A11" s="50" t="s">
        <v>29</v>
      </c>
      <c r="B11" s="51" t="s">
        <v>39</v>
      </c>
      <c r="C11" s="50" t="s">
        <v>40</v>
      </c>
      <c r="D11" s="52">
        <f t="shared" si="0"/>
        <v>110441</v>
      </c>
      <c r="E11" s="52">
        <f t="shared" si="1"/>
        <v>3328</v>
      </c>
      <c r="F11" s="39">
        <f t="shared" si="2"/>
        <v>3.0133736565224871</v>
      </c>
      <c r="G11" s="52">
        <v>3328</v>
      </c>
      <c r="H11" s="52">
        <v>0</v>
      </c>
      <c r="I11" s="52">
        <f t="shared" si="3"/>
        <v>107113</v>
      </c>
      <c r="J11" s="39">
        <f t="shared" si="4"/>
        <v>96.986626343477511</v>
      </c>
      <c r="K11" s="52">
        <v>97406</v>
      </c>
      <c r="L11" s="39">
        <f t="shared" si="5"/>
        <v>88.197318025008826</v>
      </c>
      <c r="M11" s="52">
        <v>0</v>
      </c>
      <c r="N11" s="39">
        <f t="shared" si="6"/>
        <v>0</v>
      </c>
      <c r="O11" s="52">
        <v>9707</v>
      </c>
      <c r="P11" s="52">
        <v>3882</v>
      </c>
      <c r="Q11" s="39">
        <f t="shared" si="7"/>
        <v>8.7893083184686844</v>
      </c>
      <c r="R11" s="52">
        <v>1235</v>
      </c>
      <c r="S11" s="50"/>
      <c r="T11" s="50" t="s">
        <v>33</v>
      </c>
      <c r="U11" s="50"/>
      <c r="V11" s="50"/>
      <c r="W11" s="50"/>
      <c r="X11" s="50"/>
      <c r="Y11" s="50"/>
      <c r="Z11" s="50" t="s">
        <v>33</v>
      </c>
    </row>
    <row r="12" spans="1:26" s="4" customFormat="1" ht="13.5" customHeight="1" x14ac:dyDescent="0.2">
      <c r="A12" s="50" t="s">
        <v>29</v>
      </c>
      <c r="B12" s="51" t="s">
        <v>41</v>
      </c>
      <c r="C12" s="50" t="s">
        <v>42</v>
      </c>
      <c r="D12" s="52">
        <f t="shared" si="0"/>
        <v>89153</v>
      </c>
      <c r="E12" s="52">
        <f t="shared" si="1"/>
        <v>1684</v>
      </c>
      <c r="F12" s="39">
        <f t="shared" si="2"/>
        <v>1.8888876425919485</v>
      </c>
      <c r="G12" s="52">
        <v>1684</v>
      </c>
      <c r="H12" s="52">
        <v>0</v>
      </c>
      <c r="I12" s="52">
        <f t="shared" si="3"/>
        <v>87469</v>
      </c>
      <c r="J12" s="39">
        <f t="shared" si="4"/>
        <v>98.111112357408047</v>
      </c>
      <c r="K12" s="52">
        <v>74711</v>
      </c>
      <c r="L12" s="39">
        <f t="shared" si="5"/>
        <v>83.800881630455507</v>
      </c>
      <c r="M12" s="52">
        <v>1262</v>
      </c>
      <c r="N12" s="39">
        <f t="shared" si="6"/>
        <v>1.4155440646977668</v>
      </c>
      <c r="O12" s="52">
        <v>11496</v>
      </c>
      <c r="P12" s="52">
        <v>10328</v>
      </c>
      <c r="Q12" s="39">
        <f t="shared" si="7"/>
        <v>12.894686662254776</v>
      </c>
      <c r="R12" s="52">
        <v>1624</v>
      </c>
      <c r="S12" s="50"/>
      <c r="T12" s="50" t="s">
        <v>33</v>
      </c>
      <c r="U12" s="50"/>
      <c r="V12" s="50"/>
      <c r="W12" s="50"/>
      <c r="X12" s="50" t="s">
        <v>33</v>
      </c>
      <c r="Y12" s="50"/>
      <c r="Z12" s="50"/>
    </row>
    <row r="13" spans="1:26" s="4" customFormat="1" ht="13.5" customHeight="1" x14ac:dyDescent="0.2">
      <c r="A13" s="50" t="s">
        <v>29</v>
      </c>
      <c r="B13" s="51" t="s">
        <v>43</v>
      </c>
      <c r="C13" s="50" t="s">
        <v>44</v>
      </c>
      <c r="D13" s="52">
        <f t="shared" si="0"/>
        <v>78883</v>
      </c>
      <c r="E13" s="52">
        <f t="shared" si="1"/>
        <v>12529</v>
      </c>
      <c r="F13" s="39">
        <f t="shared" si="2"/>
        <v>15.883016619550475</v>
      </c>
      <c r="G13" s="52">
        <v>12529</v>
      </c>
      <c r="H13" s="52">
        <v>0</v>
      </c>
      <c r="I13" s="52">
        <f t="shared" si="3"/>
        <v>66354</v>
      </c>
      <c r="J13" s="39">
        <f t="shared" si="4"/>
        <v>84.116983380449525</v>
      </c>
      <c r="K13" s="52">
        <v>41774</v>
      </c>
      <c r="L13" s="39">
        <f t="shared" si="5"/>
        <v>52.956910867994367</v>
      </c>
      <c r="M13" s="52">
        <v>0</v>
      </c>
      <c r="N13" s="39">
        <f t="shared" si="6"/>
        <v>0</v>
      </c>
      <c r="O13" s="52">
        <v>24580</v>
      </c>
      <c r="P13" s="52">
        <v>23820</v>
      </c>
      <c r="Q13" s="39">
        <f t="shared" si="7"/>
        <v>31.160072512455155</v>
      </c>
      <c r="R13" s="52">
        <v>977</v>
      </c>
      <c r="S13" s="50" t="s">
        <v>33</v>
      </c>
      <c r="T13" s="50"/>
      <c r="U13" s="50"/>
      <c r="V13" s="50"/>
      <c r="W13" s="50"/>
      <c r="X13" s="50"/>
      <c r="Y13" s="50"/>
      <c r="Z13" s="50" t="s">
        <v>33</v>
      </c>
    </row>
    <row r="14" spans="1:26" s="4" customFormat="1" ht="13.5" customHeight="1" x14ac:dyDescent="0.2">
      <c r="A14" s="50" t="s">
        <v>29</v>
      </c>
      <c r="B14" s="51" t="s">
        <v>45</v>
      </c>
      <c r="C14" s="50" t="s">
        <v>46</v>
      </c>
      <c r="D14" s="52">
        <f t="shared" si="0"/>
        <v>20760</v>
      </c>
      <c r="E14" s="52">
        <f t="shared" si="1"/>
        <v>396</v>
      </c>
      <c r="F14" s="39">
        <f t="shared" si="2"/>
        <v>1.9075144508670521</v>
      </c>
      <c r="G14" s="52">
        <v>390</v>
      </c>
      <c r="H14" s="52">
        <v>6</v>
      </c>
      <c r="I14" s="52">
        <f t="shared" si="3"/>
        <v>20364</v>
      </c>
      <c r="J14" s="39">
        <f t="shared" si="4"/>
        <v>98.092485549132945</v>
      </c>
      <c r="K14" s="52">
        <v>9961</v>
      </c>
      <c r="L14" s="39">
        <f t="shared" si="5"/>
        <v>47.981695568400774</v>
      </c>
      <c r="M14" s="52">
        <v>0</v>
      </c>
      <c r="N14" s="39">
        <f t="shared" si="6"/>
        <v>0</v>
      </c>
      <c r="O14" s="52">
        <v>10403</v>
      </c>
      <c r="P14" s="52">
        <v>6529</v>
      </c>
      <c r="Q14" s="39">
        <f t="shared" si="7"/>
        <v>50.110789980732172</v>
      </c>
      <c r="R14" s="52">
        <v>388</v>
      </c>
      <c r="S14" s="50"/>
      <c r="T14" s="50" t="s">
        <v>33</v>
      </c>
      <c r="U14" s="50"/>
      <c r="V14" s="50"/>
      <c r="W14" s="50"/>
      <c r="X14" s="50"/>
      <c r="Y14" s="50" t="s">
        <v>33</v>
      </c>
      <c r="Z14" s="50"/>
    </row>
    <row r="15" spans="1:26" s="4" customFormat="1" ht="13.5" customHeight="1" x14ac:dyDescent="0.2">
      <c r="A15" s="50" t="s">
        <v>29</v>
      </c>
      <c r="B15" s="51" t="s">
        <v>47</v>
      </c>
      <c r="C15" s="50" t="s">
        <v>48</v>
      </c>
      <c r="D15" s="52">
        <f t="shared" si="0"/>
        <v>38730</v>
      </c>
      <c r="E15" s="52">
        <f t="shared" si="1"/>
        <v>4246</v>
      </c>
      <c r="F15" s="39">
        <f t="shared" si="2"/>
        <v>10.963077717531629</v>
      </c>
      <c r="G15" s="52">
        <v>4246</v>
      </c>
      <c r="H15" s="52">
        <v>0</v>
      </c>
      <c r="I15" s="52">
        <f t="shared" si="3"/>
        <v>34484</v>
      </c>
      <c r="J15" s="39">
        <f t="shared" si="4"/>
        <v>89.036922282468367</v>
      </c>
      <c r="K15" s="52">
        <v>25918</v>
      </c>
      <c r="L15" s="39">
        <f t="shared" si="5"/>
        <v>66.919700490575778</v>
      </c>
      <c r="M15" s="52">
        <v>0</v>
      </c>
      <c r="N15" s="39">
        <f t="shared" si="6"/>
        <v>0</v>
      </c>
      <c r="O15" s="52">
        <v>8566</v>
      </c>
      <c r="P15" s="52">
        <v>4395</v>
      </c>
      <c r="Q15" s="39">
        <f t="shared" si="7"/>
        <v>22.11722179189259</v>
      </c>
      <c r="R15" s="52">
        <v>893</v>
      </c>
      <c r="S15" s="50" t="s">
        <v>33</v>
      </c>
      <c r="T15" s="50"/>
      <c r="U15" s="50"/>
      <c r="V15" s="50"/>
      <c r="W15" s="50" t="s">
        <v>33</v>
      </c>
      <c r="X15" s="50"/>
      <c r="Y15" s="50"/>
      <c r="Z15" s="50"/>
    </row>
    <row r="16" spans="1:26" s="4" customFormat="1" ht="13.5" customHeight="1" x14ac:dyDescent="0.2">
      <c r="A16" s="50" t="s">
        <v>29</v>
      </c>
      <c r="B16" s="51" t="s">
        <v>49</v>
      </c>
      <c r="C16" s="50" t="s">
        <v>50</v>
      </c>
      <c r="D16" s="52">
        <f t="shared" si="0"/>
        <v>67337</v>
      </c>
      <c r="E16" s="52">
        <f t="shared" si="1"/>
        <v>4927</v>
      </c>
      <c r="F16" s="39">
        <f t="shared" si="2"/>
        <v>7.3169282860834306</v>
      </c>
      <c r="G16" s="52">
        <v>4927</v>
      </c>
      <c r="H16" s="52">
        <v>0</v>
      </c>
      <c r="I16" s="52">
        <f t="shared" si="3"/>
        <v>62410</v>
      </c>
      <c r="J16" s="39">
        <f t="shared" si="4"/>
        <v>92.683071713916561</v>
      </c>
      <c r="K16" s="52">
        <v>20245</v>
      </c>
      <c r="L16" s="39">
        <f t="shared" si="5"/>
        <v>30.065194469608091</v>
      </c>
      <c r="M16" s="52">
        <v>0</v>
      </c>
      <c r="N16" s="39">
        <f t="shared" si="6"/>
        <v>0</v>
      </c>
      <c r="O16" s="52">
        <v>42165</v>
      </c>
      <c r="P16" s="52">
        <v>19808</v>
      </c>
      <c r="Q16" s="39">
        <f t="shared" si="7"/>
        <v>62.617877244308474</v>
      </c>
      <c r="R16" s="52">
        <v>1076</v>
      </c>
      <c r="S16" s="50" t="s">
        <v>33</v>
      </c>
      <c r="T16" s="50"/>
      <c r="U16" s="50"/>
      <c r="V16" s="50"/>
      <c r="W16" s="50" t="s">
        <v>33</v>
      </c>
      <c r="X16" s="50"/>
      <c r="Y16" s="50"/>
      <c r="Z16" s="50"/>
    </row>
    <row r="17" spans="1:26" s="4" customFormat="1" ht="13.5" customHeight="1" x14ac:dyDescent="0.2">
      <c r="A17" s="50" t="s">
        <v>29</v>
      </c>
      <c r="B17" s="51" t="s">
        <v>51</v>
      </c>
      <c r="C17" s="50" t="s">
        <v>52</v>
      </c>
      <c r="D17" s="52">
        <f t="shared" si="0"/>
        <v>51073</v>
      </c>
      <c r="E17" s="52">
        <f t="shared" si="1"/>
        <v>7328</v>
      </c>
      <c r="F17" s="39">
        <f t="shared" si="2"/>
        <v>14.348089988839504</v>
      </c>
      <c r="G17" s="52">
        <v>7124</v>
      </c>
      <c r="H17" s="52">
        <v>204</v>
      </c>
      <c r="I17" s="52">
        <f t="shared" si="3"/>
        <v>43745</v>
      </c>
      <c r="J17" s="39">
        <f t="shared" si="4"/>
        <v>85.651910011160496</v>
      </c>
      <c r="K17" s="52">
        <v>27652</v>
      </c>
      <c r="L17" s="39">
        <f t="shared" si="5"/>
        <v>54.142110312689681</v>
      </c>
      <c r="M17" s="52">
        <v>1952</v>
      </c>
      <c r="N17" s="39">
        <f t="shared" si="6"/>
        <v>3.8219803027039729</v>
      </c>
      <c r="O17" s="52">
        <v>14141</v>
      </c>
      <c r="P17" s="52">
        <v>13108</v>
      </c>
      <c r="Q17" s="39">
        <f t="shared" si="7"/>
        <v>27.687819395766844</v>
      </c>
      <c r="R17" s="52">
        <v>569</v>
      </c>
      <c r="S17" s="50" t="s">
        <v>33</v>
      </c>
      <c r="T17" s="50"/>
      <c r="U17" s="50"/>
      <c r="V17" s="50"/>
      <c r="W17" s="50" t="s">
        <v>33</v>
      </c>
      <c r="X17" s="50"/>
      <c r="Y17" s="50"/>
      <c r="Z17" s="50"/>
    </row>
    <row r="18" spans="1:26" s="4" customFormat="1" ht="13.5" customHeight="1" x14ac:dyDescent="0.2">
      <c r="A18" s="50" t="s">
        <v>29</v>
      </c>
      <c r="B18" s="51" t="s">
        <v>53</v>
      </c>
      <c r="C18" s="50" t="s">
        <v>54</v>
      </c>
      <c r="D18" s="52">
        <f t="shared" si="0"/>
        <v>55384</v>
      </c>
      <c r="E18" s="52">
        <f t="shared" si="1"/>
        <v>1903</v>
      </c>
      <c r="F18" s="39">
        <f t="shared" si="2"/>
        <v>3.4360104001155571</v>
      </c>
      <c r="G18" s="52">
        <v>1903</v>
      </c>
      <c r="H18" s="52">
        <v>0</v>
      </c>
      <c r="I18" s="52">
        <f t="shared" si="3"/>
        <v>53481</v>
      </c>
      <c r="J18" s="39">
        <f t="shared" si="4"/>
        <v>96.563989599884451</v>
      </c>
      <c r="K18" s="52">
        <v>44530</v>
      </c>
      <c r="L18" s="39">
        <f t="shared" si="5"/>
        <v>80.40228224758053</v>
      </c>
      <c r="M18" s="52">
        <v>0</v>
      </c>
      <c r="N18" s="39">
        <f t="shared" si="6"/>
        <v>0</v>
      </c>
      <c r="O18" s="52">
        <v>8951</v>
      </c>
      <c r="P18" s="52">
        <v>1903</v>
      </c>
      <c r="Q18" s="39">
        <f t="shared" si="7"/>
        <v>16.161707352303914</v>
      </c>
      <c r="R18" s="52">
        <v>4042</v>
      </c>
      <c r="S18" s="50" t="s">
        <v>33</v>
      </c>
      <c r="T18" s="50"/>
      <c r="U18" s="50"/>
      <c r="V18" s="50"/>
      <c r="W18" s="50"/>
      <c r="X18" s="50" t="s">
        <v>33</v>
      </c>
      <c r="Y18" s="50"/>
      <c r="Z18" s="50"/>
    </row>
    <row r="19" spans="1:26" s="4" customFormat="1" ht="13.5" customHeight="1" x14ac:dyDescent="0.2">
      <c r="A19" s="50" t="s">
        <v>29</v>
      </c>
      <c r="B19" s="51" t="s">
        <v>55</v>
      </c>
      <c r="C19" s="50" t="s">
        <v>56</v>
      </c>
      <c r="D19" s="52">
        <f t="shared" si="0"/>
        <v>57827</v>
      </c>
      <c r="E19" s="52">
        <f t="shared" si="1"/>
        <v>7198</v>
      </c>
      <c r="F19" s="39">
        <f t="shared" si="2"/>
        <v>12.447472633890744</v>
      </c>
      <c r="G19" s="52">
        <v>7174</v>
      </c>
      <c r="H19" s="52">
        <v>24</v>
      </c>
      <c r="I19" s="52">
        <f t="shared" si="3"/>
        <v>50629</v>
      </c>
      <c r="J19" s="39">
        <f t="shared" si="4"/>
        <v>87.55252736610926</v>
      </c>
      <c r="K19" s="52">
        <v>40574</v>
      </c>
      <c r="L19" s="39">
        <f t="shared" si="5"/>
        <v>70.164456049942075</v>
      </c>
      <c r="M19" s="52">
        <v>0</v>
      </c>
      <c r="N19" s="39">
        <f t="shared" si="6"/>
        <v>0</v>
      </c>
      <c r="O19" s="52">
        <v>10055</v>
      </c>
      <c r="P19" s="52">
        <v>7182</v>
      </c>
      <c r="Q19" s="39">
        <f t="shared" si="7"/>
        <v>17.388071316167188</v>
      </c>
      <c r="R19" s="52">
        <v>1543</v>
      </c>
      <c r="S19" s="50" t="s">
        <v>33</v>
      </c>
      <c r="T19" s="50"/>
      <c r="U19" s="50"/>
      <c r="V19" s="50"/>
      <c r="W19" s="50"/>
      <c r="X19" s="50"/>
      <c r="Y19" s="50" t="s">
        <v>33</v>
      </c>
      <c r="Z19" s="50"/>
    </row>
    <row r="20" spans="1:26" s="4" customFormat="1" ht="13.5" customHeight="1" x14ac:dyDescent="0.2">
      <c r="A20" s="50" t="s">
        <v>29</v>
      </c>
      <c r="B20" s="51" t="s">
        <v>57</v>
      </c>
      <c r="C20" s="50" t="s">
        <v>58</v>
      </c>
      <c r="D20" s="52">
        <f t="shared" si="0"/>
        <v>144690</v>
      </c>
      <c r="E20" s="52">
        <f t="shared" si="1"/>
        <v>8203</v>
      </c>
      <c r="F20" s="39">
        <f t="shared" si="2"/>
        <v>5.6693620844564236</v>
      </c>
      <c r="G20" s="52">
        <v>8203</v>
      </c>
      <c r="H20" s="52">
        <v>0</v>
      </c>
      <c r="I20" s="52">
        <f t="shared" si="3"/>
        <v>136487</v>
      </c>
      <c r="J20" s="39">
        <f t="shared" si="4"/>
        <v>94.330637915543576</v>
      </c>
      <c r="K20" s="52">
        <v>99243</v>
      </c>
      <c r="L20" s="39">
        <f t="shared" si="5"/>
        <v>68.590089156126893</v>
      </c>
      <c r="M20" s="52">
        <v>0</v>
      </c>
      <c r="N20" s="39">
        <f t="shared" si="6"/>
        <v>0</v>
      </c>
      <c r="O20" s="52">
        <v>37244</v>
      </c>
      <c r="P20" s="52">
        <v>27621</v>
      </c>
      <c r="Q20" s="39">
        <f t="shared" si="7"/>
        <v>25.740548759416683</v>
      </c>
      <c r="R20" s="52">
        <v>2769</v>
      </c>
      <c r="S20" s="50" t="s">
        <v>33</v>
      </c>
      <c r="T20" s="50"/>
      <c r="U20" s="50"/>
      <c r="V20" s="50"/>
      <c r="W20" s="50" t="s">
        <v>33</v>
      </c>
      <c r="X20" s="50"/>
      <c r="Y20" s="50"/>
      <c r="Z20" s="50"/>
    </row>
    <row r="21" spans="1:26" s="4" customFormat="1" ht="13.5" customHeight="1" x14ac:dyDescent="0.2">
      <c r="A21" s="50" t="s">
        <v>29</v>
      </c>
      <c r="B21" s="51" t="s">
        <v>59</v>
      </c>
      <c r="C21" s="50" t="s">
        <v>60</v>
      </c>
      <c r="D21" s="52">
        <f t="shared" si="0"/>
        <v>98695</v>
      </c>
      <c r="E21" s="52">
        <f t="shared" si="1"/>
        <v>4117</v>
      </c>
      <c r="F21" s="39">
        <f t="shared" si="2"/>
        <v>4.1714372561933226</v>
      </c>
      <c r="G21" s="52">
        <v>4117</v>
      </c>
      <c r="H21" s="52">
        <v>0</v>
      </c>
      <c r="I21" s="52">
        <f t="shared" si="3"/>
        <v>94578</v>
      </c>
      <c r="J21" s="39">
        <f t="shared" si="4"/>
        <v>95.828562743806671</v>
      </c>
      <c r="K21" s="52">
        <v>87078</v>
      </c>
      <c r="L21" s="39">
        <f t="shared" si="5"/>
        <v>88.229393586301228</v>
      </c>
      <c r="M21" s="52">
        <v>0</v>
      </c>
      <c r="N21" s="39">
        <f t="shared" si="6"/>
        <v>0</v>
      </c>
      <c r="O21" s="52">
        <v>7500</v>
      </c>
      <c r="P21" s="52">
        <v>3225</v>
      </c>
      <c r="Q21" s="39">
        <f t="shared" si="7"/>
        <v>7.5991691575054459</v>
      </c>
      <c r="R21" s="52">
        <v>5562</v>
      </c>
      <c r="S21" s="50" t="s">
        <v>33</v>
      </c>
      <c r="T21" s="50"/>
      <c r="U21" s="50"/>
      <c r="V21" s="50"/>
      <c r="W21" s="50" t="s">
        <v>33</v>
      </c>
      <c r="X21" s="50"/>
      <c r="Y21" s="50"/>
      <c r="Z21" s="50"/>
    </row>
    <row r="22" spans="1:26" s="4" customFormat="1" ht="13.5" customHeight="1" x14ac:dyDescent="0.2">
      <c r="A22" s="50" t="s">
        <v>29</v>
      </c>
      <c r="B22" s="51" t="s">
        <v>61</v>
      </c>
      <c r="C22" s="50" t="s">
        <v>62</v>
      </c>
      <c r="D22" s="52">
        <f t="shared" si="0"/>
        <v>27114</v>
      </c>
      <c r="E22" s="52">
        <f t="shared" si="1"/>
        <v>3983</v>
      </c>
      <c r="F22" s="39">
        <f t="shared" si="2"/>
        <v>14.689828133067786</v>
      </c>
      <c r="G22" s="52">
        <v>3983</v>
      </c>
      <c r="H22" s="52">
        <v>0</v>
      </c>
      <c r="I22" s="52">
        <f t="shared" si="3"/>
        <v>23131</v>
      </c>
      <c r="J22" s="39">
        <f t="shared" si="4"/>
        <v>85.310171866932222</v>
      </c>
      <c r="K22" s="52">
        <v>3949</v>
      </c>
      <c r="L22" s="39">
        <f t="shared" si="5"/>
        <v>14.56443165892159</v>
      </c>
      <c r="M22" s="52">
        <v>0</v>
      </c>
      <c r="N22" s="39">
        <f t="shared" si="6"/>
        <v>0</v>
      </c>
      <c r="O22" s="52">
        <v>19182</v>
      </c>
      <c r="P22" s="52">
        <v>11104</v>
      </c>
      <c r="Q22" s="39">
        <f t="shared" si="7"/>
        <v>70.745740208010616</v>
      </c>
      <c r="R22" s="52">
        <v>577</v>
      </c>
      <c r="S22" s="50" t="s">
        <v>33</v>
      </c>
      <c r="T22" s="50"/>
      <c r="U22" s="50"/>
      <c r="V22" s="50"/>
      <c r="W22" s="50" t="s">
        <v>33</v>
      </c>
      <c r="X22" s="50"/>
      <c r="Y22" s="50"/>
      <c r="Z22" s="50"/>
    </row>
    <row r="23" spans="1:26" s="4" customFormat="1" ht="13.5" customHeight="1" x14ac:dyDescent="0.2">
      <c r="A23" s="50" t="s">
        <v>29</v>
      </c>
      <c r="B23" s="51" t="s">
        <v>63</v>
      </c>
      <c r="C23" s="50" t="s">
        <v>64</v>
      </c>
      <c r="D23" s="52">
        <f t="shared" si="0"/>
        <v>54354</v>
      </c>
      <c r="E23" s="52">
        <f t="shared" si="1"/>
        <v>1215</v>
      </c>
      <c r="F23" s="39">
        <f t="shared" si="2"/>
        <v>2.2353460646870515</v>
      </c>
      <c r="G23" s="52">
        <v>1215</v>
      </c>
      <c r="H23" s="52">
        <v>0</v>
      </c>
      <c r="I23" s="52">
        <f t="shared" si="3"/>
        <v>53139</v>
      </c>
      <c r="J23" s="39">
        <f t="shared" si="4"/>
        <v>97.76465393531295</v>
      </c>
      <c r="K23" s="52">
        <v>2854</v>
      </c>
      <c r="L23" s="39">
        <f t="shared" si="5"/>
        <v>5.2507635132648929</v>
      </c>
      <c r="M23" s="52">
        <v>1841</v>
      </c>
      <c r="N23" s="39">
        <f t="shared" si="6"/>
        <v>3.3870552305258124</v>
      </c>
      <c r="O23" s="52">
        <v>48444</v>
      </c>
      <c r="P23" s="52">
        <v>24439</v>
      </c>
      <c r="Q23" s="39">
        <f t="shared" si="7"/>
        <v>89.126835191522247</v>
      </c>
      <c r="R23" s="52">
        <v>1833</v>
      </c>
      <c r="S23" s="50" t="s">
        <v>33</v>
      </c>
      <c r="T23" s="50"/>
      <c r="U23" s="50"/>
      <c r="V23" s="50"/>
      <c r="W23" s="50"/>
      <c r="X23" s="50" t="s">
        <v>33</v>
      </c>
      <c r="Y23" s="50"/>
      <c r="Z23" s="50"/>
    </row>
    <row r="24" spans="1:26" s="4" customFormat="1" ht="13.5" customHeight="1" x14ac:dyDescent="0.2">
      <c r="A24" s="50" t="s">
        <v>29</v>
      </c>
      <c r="B24" s="51" t="s">
        <v>65</v>
      </c>
      <c r="C24" s="50" t="s">
        <v>66</v>
      </c>
      <c r="D24" s="52">
        <f t="shared" si="0"/>
        <v>24696</v>
      </c>
      <c r="E24" s="52">
        <f t="shared" si="1"/>
        <v>1662</v>
      </c>
      <c r="F24" s="39">
        <f t="shared" si="2"/>
        <v>6.7298347910592806</v>
      </c>
      <c r="G24" s="52">
        <v>1662</v>
      </c>
      <c r="H24" s="52">
        <v>0</v>
      </c>
      <c r="I24" s="52">
        <f t="shared" si="3"/>
        <v>23034</v>
      </c>
      <c r="J24" s="39">
        <f t="shared" si="4"/>
        <v>93.27016520894071</v>
      </c>
      <c r="K24" s="52">
        <v>15360</v>
      </c>
      <c r="L24" s="39">
        <f t="shared" si="5"/>
        <v>62.196307094266281</v>
      </c>
      <c r="M24" s="52">
        <v>0</v>
      </c>
      <c r="N24" s="39">
        <f t="shared" si="6"/>
        <v>0</v>
      </c>
      <c r="O24" s="52">
        <v>7674</v>
      </c>
      <c r="P24" s="52">
        <v>5745</v>
      </c>
      <c r="Q24" s="39">
        <f t="shared" si="7"/>
        <v>31.07385811467444</v>
      </c>
      <c r="R24" s="52">
        <v>127</v>
      </c>
      <c r="S24" s="50"/>
      <c r="T24" s="50"/>
      <c r="U24" s="50"/>
      <c r="V24" s="50" t="s">
        <v>33</v>
      </c>
      <c r="W24" s="50"/>
      <c r="X24" s="50"/>
      <c r="Y24" s="50"/>
      <c r="Z24" s="50" t="s">
        <v>33</v>
      </c>
    </row>
    <row r="25" spans="1:26" s="4" customFormat="1" ht="13.5" customHeight="1" x14ac:dyDescent="0.2">
      <c r="A25" s="50" t="s">
        <v>29</v>
      </c>
      <c r="B25" s="51" t="s">
        <v>67</v>
      </c>
      <c r="C25" s="50" t="s">
        <v>68</v>
      </c>
      <c r="D25" s="52">
        <f t="shared" si="0"/>
        <v>33995</v>
      </c>
      <c r="E25" s="52">
        <f t="shared" si="1"/>
        <v>1321</v>
      </c>
      <c r="F25" s="39">
        <f t="shared" si="2"/>
        <v>3.8858655684659507</v>
      </c>
      <c r="G25" s="52">
        <v>1219</v>
      </c>
      <c r="H25" s="52">
        <v>102</v>
      </c>
      <c r="I25" s="52">
        <f t="shared" si="3"/>
        <v>32674</v>
      </c>
      <c r="J25" s="39">
        <f t="shared" si="4"/>
        <v>96.114134431534055</v>
      </c>
      <c r="K25" s="52">
        <v>5582</v>
      </c>
      <c r="L25" s="39">
        <f t="shared" si="5"/>
        <v>16.420061773790263</v>
      </c>
      <c r="M25" s="52">
        <v>0</v>
      </c>
      <c r="N25" s="39">
        <f t="shared" si="6"/>
        <v>0</v>
      </c>
      <c r="O25" s="52">
        <v>27092</v>
      </c>
      <c r="P25" s="52">
        <v>8011</v>
      </c>
      <c r="Q25" s="39">
        <f t="shared" si="7"/>
        <v>79.694072657743789</v>
      </c>
      <c r="R25" s="52">
        <v>423</v>
      </c>
      <c r="S25" s="50" t="s">
        <v>33</v>
      </c>
      <c r="T25" s="50"/>
      <c r="U25" s="50"/>
      <c r="V25" s="50"/>
      <c r="W25" s="50"/>
      <c r="X25" s="50" t="s">
        <v>33</v>
      </c>
      <c r="Y25" s="50"/>
      <c r="Z25" s="50"/>
    </row>
    <row r="26" spans="1:26" s="4" customFormat="1" ht="13.5" customHeight="1" x14ac:dyDescent="0.2">
      <c r="A26" s="50" t="s">
        <v>29</v>
      </c>
      <c r="B26" s="51" t="s">
        <v>69</v>
      </c>
      <c r="C26" s="50" t="s">
        <v>70</v>
      </c>
      <c r="D26" s="52">
        <f t="shared" si="0"/>
        <v>42090</v>
      </c>
      <c r="E26" s="52">
        <f t="shared" si="1"/>
        <v>2423</v>
      </c>
      <c r="F26" s="39">
        <f t="shared" si="2"/>
        <v>5.7567118080304107</v>
      </c>
      <c r="G26" s="52">
        <v>2423</v>
      </c>
      <c r="H26" s="52">
        <v>0</v>
      </c>
      <c r="I26" s="52">
        <f t="shared" si="3"/>
        <v>39667</v>
      </c>
      <c r="J26" s="39">
        <f t="shared" si="4"/>
        <v>94.243288191969583</v>
      </c>
      <c r="K26" s="52">
        <v>18200</v>
      </c>
      <c r="L26" s="39">
        <f t="shared" si="5"/>
        <v>43.240674744594912</v>
      </c>
      <c r="M26" s="52">
        <v>0</v>
      </c>
      <c r="N26" s="39">
        <f t="shared" si="6"/>
        <v>0</v>
      </c>
      <c r="O26" s="52">
        <v>21467</v>
      </c>
      <c r="P26" s="52">
        <v>13781</v>
      </c>
      <c r="Q26" s="39">
        <f t="shared" si="7"/>
        <v>51.002613447374678</v>
      </c>
      <c r="R26" s="52">
        <v>397</v>
      </c>
      <c r="S26" s="50"/>
      <c r="T26" s="50"/>
      <c r="U26" s="50"/>
      <c r="V26" s="50" t="s">
        <v>33</v>
      </c>
      <c r="W26" s="50"/>
      <c r="X26" s="50"/>
      <c r="Y26" s="50"/>
      <c r="Z26" s="50" t="s">
        <v>33</v>
      </c>
    </row>
    <row r="27" spans="1:26" s="4" customFormat="1" ht="13.5" customHeight="1" x14ac:dyDescent="0.2">
      <c r="A27" s="50" t="s">
        <v>29</v>
      </c>
      <c r="B27" s="51" t="s">
        <v>71</v>
      </c>
      <c r="C27" s="50" t="s">
        <v>72</v>
      </c>
      <c r="D27" s="52">
        <f t="shared" si="0"/>
        <v>33585</v>
      </c>
      <c r="E27" s="52">
        <f t="shared" si="1"/>
        <v>1762</v>
      </c>
      <c r="F27" s="39">
        <f t="shared" si="2"/>
        <v>5.2463897573321416</v>
      </c>
      <c r="G27" s="52">
        <v>1762</v>
      </c>
      <c r="H27" s="52">
        <v>0</v>
      </c>
      <c r="I27" s="52">
        <f t="shared" si="3"/>
        <v>31823</v>
      </c>
      <c r="J27" s="39">
        <f t="shared" si="4"/>
        <v>94.753610242667861</v>
      </c>
      <c r="K27" s="52">
        <v>17609</v>
      </c>
      <c r="L27" s="39">
        <f t="shared" si="5"/>
        <v>52.431144856334676</v>
      </c>
      <c r="M27" s="52">
        <v>0</v>
      </c>
      <c r="N27" s="39">
        <f t="shared" si="6"/>
        <v>0</v>
      </c>
      <c r="O27" s="52">
        <v>14214</v>
      </c>
      <c r="P27" s="52">
        <v>11408</v>
      </c>
      <c r="Q27" s="39">
        <f t="shared" si="7"/>
        <v>42.322465386333185</v>
      </c>
      <c r="R27" s="52">
        <v>364</v>
      </c>
      <c r="S27" s="50"/>
      <c r="T27" s="50"/>
      <c r="U27" s="50"/>
      <c r="V27" s="50" t="s">
        <v>33</v>
      </c>
      <c r="W27" s="50"/>
      <c r="X27" s="50"/>
      <c r="Y27" s="50"/>
      <c r="Z27" s="50" t="s">
        <v>33</v>
      </c>
    </row>
    <row r="28" spans="1:26" s="4" customFormat="1" ht="13.5" customHeight="1" x14ac:dyDescent="0.2">
      <c r="A28" s="50" t="s">
        <v>29</v>
      </c>
      <c r="B28" s="51" t="s">
        <v>73</v>
      </c>
      <c r="C28" s="50" t="s">
        <v>74</v>
      </c>
      <c r="D28" s="52">
        <f t="shared" si="0"/>
        <v>35206</v>
      </c>
      <c r="E28" s="52">
        <f t="shared" si="1"/>
        <v>177</v>
      </c>
      <c r="F28" s="39">
        <f t="shared" si="2"/>
        <v>0.50275521217974206</v>
      </c>
      <c r="G28" s="52">
        <v>177</v>
      </c>
      <c r="H28" s="52">
        <v>0</v>
      </c>
      <c r="I28" s="52">
        <f t="shared" si="3"/>
        <v>35029</v>
      </c>
      <c r="J28" s="39">
        <f t="shared" si="4"/>
        <v>99.497244787820264</v>
      </c>
      <c r="K28" s="52">
        <v>16915</v>
      </c>
      <c r="L28" s="39">
        <f t="shared" si="5"/>
        <v>48.04578764983242</v>
      </c>
      <c r="M28" s="52">
        <v>0</v>
      </c>
      <c r="N28" s="39">
        <f t="shared" si="6"/>
        <v>0</v>
      </c>
      <c r="O28" s="52">
        <v>18114</v>
      </c>
      <c r="P28" s="52">
        <v>3722</v>
      </c>
      <c r="Q28" s="39">
        <f t="shared" si="7"/>
        <v>51.451457137987845</v>
      </c>
      <c r="R28" s="52">
        <v>547</v>
      </c>
      <c r="S28" s="50" t="s">
        <v>33</v>
      </c>
      <c r="T28" s="50"/>
      <c r="U28" s="50"/>
      <c r="V28" s="50"/>
      <c r="W28" s="50"/>
      <c r="X28" s="50"/>
      <c r="Y28" s="50"/>
      <c r="Z28" s="50" t="s">
        <v>33</v>
      </c>
    </row>
    <row r="29" spans="1:26" s="4" customFormat="1" ht="13.5" customHeight="1" x14ac:dyDescent="0.2">
      <c r="A29" s="50" t="s">
        <v>29</v>
      </c>
      <c r="B29" s="51" t="s">
        <v>75</v>
      </c>
      <c r="C29" s="50" t="s">
        <v>76</v>
      </c>
      <c r="D29" s="52">
        <f t="shared" si="0"/>
        <v>24622</v>
      </c>
      <c r="E29" s="52">
        <f t="shared" si="1"/>
        <v>623</v>
      </c>
      <c r="F29" s="39">
        <f t="shared" si="2"/>
        <v>2.5302574932986759</v>
      </c>
      <c r="G29" s="52">
        <v>623</v>
      </c>
      <c r="H29" s="52">
        <v>0</v>
      </c>
      <c r="I29" s="52">
        <f t="shared" si="3"/>
        <v>23999</v>
      </c>
      <c r="J29" s="39">
        <f t="shared" si="4"/>
        <v>97.469742506701323</v>
      </c>
      <c r="K29" s="52">
        <v>21390</v>
      </c>
      <c r="L29" s="39">
        <f t="shared" si="5"/>
        <v>86.873527739420027</v>
      </c>
      <c r="M29" s="52">
        <v>0</v>
      </c>
      <c r="N29" s="39">
        <f t="shared" si="6"/>
        <v>0</v>
      </c>
      <c r="O29" s="52">
        <v>2609</v>
      </c>
      <c r="P29" s="52">
        <v>690</v>
      </c>
      <c r="Q29" s="39">
        <f t="shared" si="7"/>
        <v>10.596214767281294</v>
      </c>
      <c r="R29" s="52">
        <v>499</v>
      </c>
      <c r="S29" s="50" t="s">
        <v>33</v>
      </c>
      <c r="T29" s="50"/>
      <c r="U29" s="50"/>
      <c r="V29" s="50"/>
      <c r="W29" s="50" t="s">
        <v>33</v>
      </c>
      <c r="X29" s="50"/>
      <c r="Y29" s="50"/>
      <c r="Z29" s="50"/>
    </row>
    <row r="30" spans="1:26" s="4" customFormat="1" ht="13.5" customHeight="1" x14ac:dyDescent="0.2">
      <c r="A30" s="50" t="s">
        <v>29</v>
      </c>
      <c r="B30" s="51" t="s">
        <v>77</v>
      </c>
      <c r="C30" s="50" t="s">
        <v>78</v>
      </c>
      <c r="D30" s="52">
        <f t="shared" si="0"/>
        <v>22750</v>
      </c>
      <c r="E30" s="52">
        <f t="shared" si="1"/>
        <v>1898</v>
      </c>
      <c r="F30" s="39">
        <f t="shared" si="2"/>
        <v>8.3428571428571434</v>
      </c>
      <c r="G30" s="52">
        <v>1898</v>
      </c>
      <c r="H30" s="52">
        <v>0</v>
      </c>
      <c r="I30" s="52">
        <f t="shared" si="3"/>
        <v>20852</v>
      </c>
      <c r="J30" s="39">
        <f t="shared" si="4"/>
        <v>91.657142857142858</v>
      </c>
      <c r="K30" s="52">
        <v>15618</v>
      </c>
      <c r="L30" s="39">
        <f t="shared" si="5"/>
        <v>68.650549450549448</v>
      </c>
      <c r="M30" s="52">
        <v>0</v>
      </c>
      <c r="N30" s="39">
        <f t="shared" si="6"/>
        <v>0</v>
      </c>
      <c r="O30" s="52">
        <v>5234</v>
      </c>
      <c r="P30" s="52">
        <v>1204</v>
      </c>
      <c r="Q30" s="39">
        <f t="shared" si="7"/>
        <v>23.006593406593407</v>
      </c>
      <c r="R30" s="52">
        <v>259</v>
      </c>
      <c r="S30" s="50" t="s">
        <v>33</v>
      </c>
      <c r="T30" s="50"/>
      <c r="U30" s="50"/>
      <c r="V30" s="50"/>
      <c r="W30" s="50" t="s">
        <v>33</v>
      </c>
      <c r="X30" s="50"/>
      <c r="Y30" s="50"/>
      <c r="Z30" s="50"/>
    </row>
    <row r="31" spans="1:26" s="4" customFormat="1" ht="13.5" customHeight="1" x14ac:dyDescent="0.2">
      <c r="A31" s="50" t="s">
        <v>29</v>
      </c>
      <c r="B31" s="51" t="s">
        <v>79</v>
      </c>
      <c r="C31" s="50" t="s">
        <v>80</v>
      </c>
      <c r="D31" s="52">
        <f t="shared" si="0"/>
        <v>29029</v>
      </c>
      <c r="E31" s="52">
        <f t="shared" si="1"/>
        <v>2474</v>
      </c>
      <c r="F31" s="39">
        <f t="shared" si="2"/>
        <v>8.5225119707878321</v>
      </c>
      <c r="G31" s="52">
        <v>2474</v>
      </c>
      <c r="H31" s="52">
        <v>0</v>
      </c>
      <c r="I31" s="52">
        <f t="shared" si="3"/>
        <v>26555</v>
      </c>
      <c r="J31" s="39">
        <f t="shared" si="4"/>
        <v>91.477488029212168</v>
      </c>
      <c r="K31" s="52">
        <v>7728</v>
      </c>
      <c r="L31" s="39">
        <f t="shared" si="5"/>
        <v>26.621654207861106</v>
      </c>
      <c r="M31" s="52">
        <v>950</v>
      </c>
      <c r="N31" s="39">
        <f t="shared" si="6"/>
        <v>3.2725894794860313</v>
      </c>
      <c r="O31" s="52">
        <v>17877</v>
      </c>
      <c r="P31" s="52">
        <v>7622</v>
      </c>
      <c r="Q31" s="39">
        <f t="shared" si="7"/>
        <v>61.583244341865026</v>
      </c>
      <c r="R31" s="52">
        <v>472</v>
      </c>
      <c r="S31" s="50" t="s">
        <v>33</v>
      </c>
      <c r="T31" s="50"/>
      <c r="U31" s="50"/>
      <c r="V31" s="50"/>
      <c r="W31" s="50"/>
      <c r="X31" s="50" t="s">
        <v>33</v>
      </c>
      <c r="Y31" s="50"/>
      <c r="Z31" s="50"/>
    </row>
    <row r="32" spans="1:26" s="4" customFormat="1" ht="13.5" customHeight="1" x14ac:dyDescent="0.2">
      <c r="A32" s="50" t="s">
        <v>29</v>
      </c>
      <c r="B32" s="51" t="s">
        <v>81</v>
      </c>
      <c r="C32" s="50" t="s">
        <v>82</v>
      </c>
      <c r="D32" s="52">
        <f t="shared" si="0"/>
        <v>27556</v>
      </c>
      <c r="E32" s="52">
        <f t="shared" si="1"/>
        <v>1592</v>
      </c>
      <c r="F32" s="39">
        <f t="shared" si="2"/>
        <v>5.7773261721585136</v>
      </c>
      <c r="G32" s="52">
        <v>1563</v>
      </c>
      <c r="H32" s="52">
        <v>29</v>
      </c>
      <c r="I32" s="52">
        <f t="shared" si="3"/>
        <v>25964</v>
      </c>
      <c r="J32" s="39">
        <f t="shared" si="4"/>
        <v>94.22267382784149</v>
      </c>
      <c r="K32" s="52">
        <v>10350</v>
      </c>
      <c r="L32" s="39">
        <f t="shared" si="5"/>
        <v>37.559878066482796</v>
      </c>
      <c r="M32" s="52">
        <v>0</v>
      </c>
      <c r="N32" s="39">
        <f t="shared" si="6"/>
        <v>0</v>
      </c>
      <c r="O32" s="52">
        <v>15614</v>
      </c>
      <c r="P32" s="52">
        <v>7756</v>
      </c>
      <c r="Q32" s="39">
        <f t="shared" si="7"/>
        <v>56.662795761358687</v>
      </c>
      <c r="R32" s="52">
        <v>748</v>
      </c>
      <c r="S32" s="50" t="s">
        <v>33</v>
      </c>
      <c r="T32" s="50"/>
      <c r="U32" s="50"/>
      <c r="V32" s="50"/>
      <c r="W32" s="50" t="s">
        <v>33</v>
      </c>
      <c r="X32" s="50"/>
      <c r="Y32" s="50"/>
      <c r="Z32" s="50"/>
    </row>
    <row r="33" spans="1:26" s="4" customFormat="1" ht="13.5" customHeight="1" x14ac:dyDescent="0.2">
      <c r="A33" s="50" t="s">
        <v>29</v>
      </c>
      <c r="B33" s="51" t="s">
        <v>83</v>
      </c>
      <c r="C33" s="50" t="s">
        <v>84</v>
      </c>
      <c r="D33" s="52">
        <f t="shared" si="0"/>
        <v>7419</v>
      </c>
      <c r="E33" s="52">
        <f t="shared" si="1"/>
        <v>272</v>
      </c>
      <c r="F33" s="39">
        <f t="shared" si="2"/>
        <v>3.6662622995012808</v>
      </c>
      <c r="G33" s="52">
        <v>272</v>
      </c>
      <c r="H33" s="52">
        <v>0</v>
      </c>
      <c r="I33" s="52">
        <f t="shared" si="3"/>
        <v>7147</v>
      </c>
      <c r="J33" s="39">
        <f t="shared" si="4"/>
        <v>96.333737700498716</v>
      </c>
      <c r="K33" s="52">
        <v>4202</v>
      </c>
      <c r="L33" s="39">
        <f t="shared" si="5"/>
        <v>56.638360965089639</v>
      </c>
      <c r="M33" s="52">
        <v>0</v>
      </c>
      <c r="N33" s="39">
        <f t="shared" si="6"/>
        <v>0</v>
      </c>
      <c r="O33" s="52">
        <v>2945</v>
      </c>
      <c r="P33" s="52">
        <v>1681</v>
      </c>
      <c r="Q33" s="39">
        <f t="shared" si="7"/>
        <v>39.695376735409084</v>
      </c>
      <c r="R33" s="52">
        <v>115</v>
      </c>
      <c r="S33" s="50" t="s">
        <v>33</v>
      </c>
      <c r="T33" s="50"/>
      <c r="U33" s="50"/>
      <c r="V33" s="50"/>
      <c r="W33" s="50" t="s">
        <v>33</v>
      </c>
      <c r="X33" s="50"/>
      <c r="Y33" s="50"/>
      <c r="Z33" s="50"/>
    </row>
    <row r="34" spans="1:26" s="4" customFormat="1" ht="13.5" customHeight="1" x14ac:dyDescent="0.2">
      <c r="A34" s="50" t="s">
        <v>29</v>
      </c>
      <c r="B34" s="51" t="s">
        <v>85</v>
      </c>
      <c r="C34" s="50" t="s">
        <v>86</v>
      </c>
      <c r="D34" s="52">
        <f t="shared" si="0"/>
        <v>19282</v>
      </c>
      <c r="E34" s="52">
        <f t="shared" si="1"/>
        <v>1294</v>
      </c>
      <c r="F34" s="39">
        <f t="shared" si="2"/>
        <v>6.710922103516233</v>
      </c>
      <c r="G34" s="52">
        <v>1294</v>
      </c>
      <c r="H34" s="52">
        <v>0</v>
      </c>
      <c r="I34" s="52">
        <f t="shared" si="3"/>
        <v>17988</v>
      </c>
      <c r="J34" s="39">
        <f t="shared" si="4"/>
        <v>93.289077896483761</v>
      </c>
      <c r="K34" s="52">
        <v>6320</v>
      </c>
      <c r="L34" s="39">
        <f t="shared" si="5"/>
        <v>32.776682916709888</v>
      </c>
      <c r="M34" s="52">
        <v>0</v>
      </c>
      <c r="N34" s="39">
        <f t="shared" si="6"/>
        <v>0</v>
      </c>
      <c r="O34" s="52">
        <v>11668</v>
      </c>
      <c r="P34" s="52">
        <v>5985</v>
      </c>
      <c r="Q34" s="39">
        <f t="shared" si="7"/>
        <v>60.512394979773887</v>
      </c>
      <c r="R34" s="52">
        <v>354</v>
      </c>
      <c r="S34" s="50" t="s">
        <v>33</v>
      </c>
      <c r="T34" s="50"/>
      <c r="U34" s="50"/>
      <c r="V34" s="50"/>
      <c r="W34" s="50" t="s">
        <v>33</v>
      </c>
      <c r="X34" s="50"/>
      <c r="Y34" s="50"/>
      <c r="Z34" s="50"/>
    </row>
    <row r="35" spans="1:26" s="4" customFormat="1" ht="13.5" customHeight="1" x14ac:dyDescent="0.2">
      <c r="A35" s="50" t="s">
        <v>29</v>
      </c>
      <c r="B35" s="51" t="s">
        <v>87</v>
      </c>
      <c r="C35" s="50" t="s">
        <v>88</v>
      </c>
      <c r="D35" s="52">
        <f t="shared" si="0"/>
        <v>9973</v>
      </c>
      <c r="E35" s="52">
        <f t="shared" si="1"/>
        <v>505</v>
      </c>
      <c r="F35" s="39">
        <f t="shared" si="2"/>
        <v>5.0636719141682542</v>
      </c>
      <c r="G35" s="52">
        <v>505</v>
      </c>
      <c r="H35" s="52">
        <v>0</v>
      </c>
      <c r="I35" s="52">
        <f t="shared" si="3"/>
        <v>9468</v>
      </c>
      <c r="J35" s="39">
        <f t="shared" si="4"/>
        <v>94.936328085831747</v>
      </c>
      <c r="K35" s="52">
        <v>2943</v>
      </c>
      <c r="L35" s="39">
        <f t="shared" si="5"/>
        <v>29.509676125538952</v>
      </c>
      <c r="M35" s="52">
        <v>0</v>
      </c>
      <c r="N35" s="39">
        <f t="shared" si="6"/>
        <v>0</v>
      </c>
      <c r="O35" s="52">
        <v>6525</v>
      </c>
      <c r="P35" s="52">
        <v>2569</v>
      </c>
      <c r="Q35" s="39">
        <f t="shared" si="7"/>
        <v>65.426651960292787</v>
      </c>
      <c r="R35" s="52">
        <v>297</v>
      </c>
      <c r="S35" s="50" t="s">
        <v>33</v>
      </c>
      <c r="T35" s="50"/>
      <c r="U35" s="50"/>
      <c r="V35" s="50"/>
      <c r="W35" s="50" t="s">
        <v>33</v>
      </c>
      <c r="X35" s="50"/>
      <c r="Y35" s="50"/>
      <c r="Z35" s="50"/>
    </row>
    <row r="36" spans="1:26" s="4" customFormat="1" ht="13.5" customHeight="1" x14ac:dyDescent="0.2">
      <c r="A36" s="50" t="s">
        <v>29</v>
      </c>
      <c r="B36" s="51" t="s">
        <v>89</v>
      </c>
      <c r="C36" s="50" t="s">
        <v>90</v>
      </c>
      <c r="D36" s="52">
        <f t="shared" si="0"/>
        <v>14752</v>
      </c>
      <c r="E36" s="52">
        <f t="shared" si="1"/>
        <v>280</v>
      </c>
      <c r="F36" s="39">
        <f t="shared" si="2"/>
        <v>1.8980477223427332</v>
      </c>
      <c r="G36" s="52">
        <v>280</v>
      </c>
      <c r="H36" s="52">
        <v>0</v>
      </c>
      <c r="I36" s="52">
        <f t="shared" si="3"/>
        <v>14472</v>
      </c>
      <c r="J36" s="39">
        <f t="shared" si="4"/>
        <v>98.101952277657261</v>
      </c>
      <c r="K36" s="52">
        <v>11900</v>
      </c>
      <c r="L36" s="39">
        <f t="shared" si="5"/>
        <v>80.667028199566161</v>
      </c>
      <c r="M36" s="52">
        <v>0</v>
      </c>
      <c r="N36" s="39">
        <f t="shared" si="6"/>
        <v>0</v>
      </c>
      <c r="O36" s="52">
        <v>2572</v>
      </c>
      <c r="P36" s="52">
        <v>774</v>
      </c>
      <c r="Q36" s="39">
        <f t="shared" si="7"/>
        <v>17.434924078091107</v>
      </c>
      <c r="R36" s="52">
        <v>185</v>
      </c>
      <c r="S36" s="50" t="s">
        <v>33</v>
      </c>
      <c r="T36" s="50"/>
      <c r="U36" s="50"/>
      <c r="V36" s="50"/>
      <c r="W36" s="50" t="s">
        <v>33</v>
      </c>
      <c r="X36" s="50"/>
      <c r="Y36" s="50"/>
      <c r="Z36" s="50"/>
    </row>
    <row r="37" spans="1:26" s="4" customFormat="1" ht="13.5" customHeight="1" x14ac:dyDescent="0.2">
      <c r="A37" s="50" t="s">
        <v>29</v>
      </c>
      <c r="B37" s="51" t="s">
        <v>91</v>
      </c>
      <c r="C37" s="50" t="s">
        <v>92</v>
      </c>
      <c r="D37" s="52">
        <f t="shared" si="0"/>
        <v>21503</v>
      </c>
      <c r="E37" s="52">
        <f t="shared" si="1"/>
        <v>1281</v>
      </c>
      <c r="F37" s="39">
        <f t="shared" si="2"/>
        <v>5.957308282565223</v>
      </c>
      <c r="G37" s="52">
        <v>1281</v>
      </c>
      <c r="H37" s="52">
        <v>0</v>
      </c>
      <c r="I37" s="52">
        <f t="shared" si="3"/>
        <v>20222</v>
      </c>
      <c r="J37" s="39">
        <f t="shared" si="4"/>
        <v>94.042691717434778</v>
      </c>
      <c r="K37" s="52">
        <v>6676</v>
      </c>
      <c r="L37" s="39">
        <f t="shared" si="5"/>
        <v>31.046830674789565</v>
      </c>
      <c r="M37" s="52">
        <v>0</v>
      </c>
      <c r="N37" s="39">
        <f t="shared" si="6"/>
        <v>0</v>
      </c>
      <c r="O37" s="52">
        <v>13546</v>
      </c>
      <c r="P37" s="52">
        <v>7417</v>
      </c>
      <c r="Q37" s="39">
        <f t="shared" si="7"/>
        <v>62.99586104264521</v>
      </c>
      <c r="R37" s="52">
        <v>138</v>
      </c>
      <c r="S37" s="50"/>
      <c r="T37" s="50"/>
      <c r="U37" s="50"/>
      <c r="V37" s="50" t="s">
        <v>33</v>
      </c>
      <c r="W37" s="50"/>
      <c r="X37" s="50"/>
      <c r="Y37" s="50"/>
      <c r="Z37" s="50" t="s">
        <v>33</v>
      </c>
    </row>
    <row r="38" spans="1:26" s="4" customFormat="1" ht="13.5" customHeight="1" x14ac:dyDescent="0.2">
      <c r="A38" s="50" t="s">
        <v>29</v>
      </c>
      <c r="B38" s="51" t="s">
        <v>93</v>
      </c>
      <c r="C38" s="50" t="s">
        <v>94</v>
      </c>
      <c r="D38" s="52">
        <f t="shared" si="0"/>
        <v>23453</v>
      </c>
      <c r="E38" s="52">
        <f t="shared" si="1"/>
        <v>1293</v>
      </c>
      <c r="F38" s="39">
        <f t="shared" si="2"/>
        <v>5.5131539675094867</v>
      </c>
      <c r="G38" s="52">
        <v>1293</v>
      </c>
      <c r="H38" s="52">
        <v>0</v>
      </c>
      <c r="I38" s="52">
        <f t="shared" si="3"/>
        <v>22160</v>
      </c>
      <c r="J38" s="39">
        <f t="shared" si="4"/>
        <v>94.486846032490519</v>
      </c>
      <c r="K38" s="52">
        <v>0</v>
      </c>
      <c r="L38" s="39">
        <f t="shared" si="5"/>
        <v>0</v>
      </c>
      <c r="M38" s="52">
        <v>0</v>
      </c>
      <c r="N38" s="39">
        <f t="shared" si="6"/>
        <v>0</v>
      </c>
      <c r="O38" s="52">
        <v>22160</v>
      </c>
      <c r="P38" s="52">
        <v>14213</v>
      </c>
      <c r="Q38" s="39">
        <f t="shared" si="7"/>
        <v>94.486846032490519</v>
      </c>
      <c r="R38" s="52">
        <v>208</v>
      </c>
      <c r="S38" s="50"/>
      <c r="T38" s="50"/>
      <c r="U38" s="50"/>
      <c r="V38" s="50" t="s">
        <v>33</v>
      </c>
      <c r="W38" s="50"/>
      <c r="X38" s="50"/>
      <c r="Y38" s="50"/>
      <c r="Z38" s="50" t="s">
        <v>33</v>
      </c>
    </row>
    <row r="39" spans="1:26" s="4" customFormat="1" ht="13.5" customHeight="1" x14ac:dyDescent="0.2">
      <c r="A39" s="50" t="s">
        <v>29</v>
      </c>
      <c r="B39" s="51" t="s">
        <v>95</v>
      </c>
      <c r="C39" s="50" t="s">
        <v>96</v>
      </c>
      <c r="D39" s="52">
        <f t="shared" si="0"/>
        <v>24347</v>
      </c>
      <c r="E39" s="52">
        <f t="shared" si="1"/>
        <v>2780</v>
      </c>
      <c r="F39" s="39">
        <f t="shared" si="2"/>
        <v>11.418244547582864</v>
      </c>
      <c r="G39" s="52">
        <v>2750</v>
      </c>
      <c r="H39" s="52">
        <v>30</v>
      </c>
      <c r="I39" s="52">
        <f t="shared" si="3"/>
        <v>21567</v>
      </c>
      <c r="J39" s="39">
        <f t="shared" si="4"/>
        <v>88.581755452417127</v>
      </c>
      <c r="K39" s="52">
        <v>6799</v>
      </c>
      <c r="L39" s="39">
        <f t="shared" si="5"/>
        <v>27.92541175504169</v>
      </c>
      <c r="M39" s="52">
        <v>0</v>
      </c>
      <c r="N39" s="39">
        <f t="shared" si="6"/>
        <v>0</v>
      </c>
      <c r="O39" s="52">
        <v>14768</v>
      </c>
      <c r="P39" s="52">
        <v>9476</v>
      </c>
      <c r="Q39" s="39">
        <f t="shared" si="7"/>
        <v>60.656343697375448</v>
      </c>
      <c r="R39" s="52">
        <v>286</v>
      </c>
      <c r="S39" s="50"/>
      <c r="T39" s="50"/>
      <c r="U39" s="50"/>
      <c r="V39" s="50" t="s">
        <v>33</v>
      </c>
      <c r="W39" s="50"/>
      <c r="X39" s="50"/>
      <c r="Y39" s="50"/>
      <c r="Z39" s="50" t="s">
        <v>33</v>
      </c>
    </row>
    <row r="40" spans="1:26" s="4" customFormat="1" ht="13.5" customHeight="1" x14ac:dyDescent="0.2">
      <c r="A40" s="50" t="s">
        <v>29</v>
      </c>
      <c r="B40" s="51" t="s">
        <v>97</v>
      </c>
      <c r="C40" s="50" t="s">
        <v>98</v>
      </c>
      <c r="D40" s="52">
        <f t="shared" si="0"/>
        <v>18169</v>
      </c>
      <c r="E40" s="52">
        <f t="shared" si="1"/>
        <v>199</v>
      </c>
      <c r="F40" s="39">
        <f t="shared" si="2"/>
        <v>1.0952721668776488</v>
      </c>
      <c r="G40" s="52">
        <v>199</v>
      </c>
      <c r="H40" s="52">
        <v>0</v>
      </c>
      <c r="I40" s="52">
        <f t="shared" si="3"/>
        <v>17970</v>
      </c>
      <c r="J40" s="39">
        <f t="shared" si="4"/>
        <v>98.904727833122351</v>
      </c>
      <c r="K40" s="52">
        <v>14922</v>
      </c>
      <c r="L40" s="39">
        <f t="shared" si="5"/>
        <v>82.128900875116955</v>
      </c>
      <c r="M40" s="52">
        <v>0</v>
      </c>
      <c r="N40" s="39">
        <f t="shared" si="6"/>
        <v>0</v>
      </c>
      <c r="O40" s="52">
        <v>3048</v>
      </c>
      <c r="P40" s="52">
        <v>529</v>
      </c>
      <c r="Q40" s="39">
        <f t="shared" si="7"/>
        <v>16.775826958005393</v>
      </c>
      <c r="R40" s="52">
        <v>463</v>
      </c>
      <c r="S40" s="50" t="s">
        <v>33</v>
      </c>
      <c r="T40" s="50"/>
      <c r="U40" s="50"/>
      <c r="V40" s="50"/>
      <c r="W40" s="50" t="s">
        <v>33</v>
      </c>
      <c r="X40" s="50"/>
      <c r="Y40" s="50"/>
      <c r="Z40" s="50"/>
    </row>
    <row r="41" spans="1:26" s="4" customFormat="1" ht="13.5" customHeight="1" x14ac:dyDescent="0.2">
      <c r="A41" s="50" t="s">
        <v>29</v>
      </c>
      <c r="B41" s="51" t="s">
        <v>99</v>
      </c>
      <c r="C41" s="50" t="s">
        <v>100</v>
      </c>
      <c r="D41" s="52">
        <f t="shared" si="0"/>
        <v>8202</v>
      </c>
      <c r="E41" s="52">
        <f t="shared" si="1"/>
        <v>93</v>
      </c>
      <c r="F41" s="39">
        <f t="shared" si="2"/>
        <v>1.1338697878566204</v>
      </c>
      <c r="G41" s="52">
        <v>93</v>
      </c>
      <c r="H41" s="52">
        <v>0</v>
      </c>
      <c r="I41" s="52">
        <f t="shared" si="3"/>
        <v>8109</v>
      </c>
      <c r="J41" s="39">
        <f t="shared" si="4"/>
        <v>98.866130212143375</v>
      </c>
      <c r="K41" s="52">
        <v>5791</v>
      </c>
      <c r="L41" s="39">
        <f t="shared" si="5"/>
        <v>70.604730553523538</v>
      </c>
      <c r="M41" s="52">
        <v>0</v>
      </c>
      <c r="N41" s="39">
        <f t="shared" si="6"/>
        <v>0</v>
      </c>
      <c r="O41" s="52">
        <v>2318</v>
      </c>
      <c r="P41" s="52">
        <v>2295</v>
      </c>
      <c r="Q41" s="39">
        <f t="shared" si="7"/>
        <v>28.261399658619851</v>
      </c>
      <c r="R41" s="52">
        <v>532</v>
      </c>
      <c r="S41" s="50"/>
      <c r="T41" s="50"/>
      <c r="U41" s="50"/>
      <c r="V41" s="50" t="s">
        <v>33</v>
      </c>
      <c r="W41" s="50"/>
      <c r="X41" s="50"/>
      <c r="Y41" s="50"/>
      <c r="Z41" s="50" t="s">
        <v>33</v>
      </c>
    </row>
    <row r="42" spans="1:26" s="4" customFormat="1" ht="13.5" customHeight="1" x14ac:dyDescent="0.2">
      <c r="A42" s="50" t="s">
        <v>29</v>
      </c>
      <c r="B42" s="51" t="s">
        <v>101</v>
      </c>
      <c r="C42" s="50" t="s">
        <v>102</v>
      </c>
      <c r="D42" s="52">
        <f t="shared" si="0"/>
        <v>5564</v>
      </c>
      <c r="E42" s="52">
        <f t="shared" si="1"/>
        <v>116</v>
      </c>
      <c r="F42" s="39">
        <f t="shared" si="2"/>
        <v>2.0848310567936736</v>
      </c>
      <c r="G42" s="52">
        <v>116</v>
      </c>
      <c r="H42" s="52">
        <v>0</v>
      </c>
      <c r="I42" s="52">
        <f t="shared" si="3"/>
        <v>5448</v>
      </c>
      <c r="J42" s="39">
        <f t="shared" si="4"/>
        <v>97.915168943206325</v>
      </c>
      <c r="K42" s="52">
        <v>3149</v>
      </c>
      <c r="L42" s="39">
        <f t="shared" si="5"/>
        <v>56.595974119338607</v>
      </c>
      <c r="M42" s="52">
        <v>0</v>
      </c>
      <c r="N42" s="39">
        <f t="shared" si="6"/>
        <v>0</v>
      </c>
      <c r="O42" s="52">
        <v>2299</v>
      </c>
      <c r="P42" s="52">
        <v>2193</v>
      </c>
      <c r="Q42" s="39">
        <f t="shared" si="7"/>
        <v>41.319194823867718</v>
      </c>
      <c r="R42" s="52">
        <v>103</v>
      </c>
      <c r="S42" s="50" t="s">
        <v>33</v>
      </c>
      <c r="T42" s="50"/>
      <c r="U42" s="50"/>
      <c r="V42" s="50"/>
      <c r="W42" s="50" t="s">
        <v>33</v>
      </c>
      <c r="X42" s="50"/>
      <c r="Y42" s="50"/>
      <c r="Z42" s="50"/>
    </row>
    <row r="43" spans="1:26" s="4" customFormat="1" ht="13.5" customHeight="1" x14ac:dyDescent="0.2">
      <c r="A43" s="50" t="s">
        <v>29</v>
      </c>
      <c r="B43" s="51" t="s">
        <v>103</v>
      </c>
      <c r="C43" s="50" t="s">
        <v>104</v>
      </c>
      <c r="D43" s="52">
        <f t="shared" si="0"/>
        <v>10197</v>
      </c>
      <c r="E43" s="52">
        <f t="shared" si="1"/>
        <v>630</v>
      </c>
      <c r="F43" s="39">
        <f t="shared" si="2"/>
        <v>6.1782877316857903</v>
      </c>
      <c r="G43" s="52">
        <v>630</v>
      </c>
      <c r="H43" s="52">
        <v>0</v>
      </c>
      <c r="I43" s="52">
        <f t="shared" si="3"/>
        <v>9567</v>
      </c>
      <c r="J43" s="39">
        <f t="shared" si="4"/>
        <v>93.821712268314201</v>
      </c>
      <c r="K43" s="52">
        <v>7944</v>
      </c>
      <c r="L43" s="39">
        <f t="shared" si="5"/>
        <v>77.905266254780813</v>
      </c>
      <c r="M43" s="52">
        <v>0</v>
      </c>
      <c r="N43" s="39">
        <f t="shared" si="6"/>
        <v>0</v>
      </c>
      <c r="O43" s="52">
        <v>1623</v>
      </c>
      <c r="P43" s="52">
        <v>862</v>
      </c>
      <c r="Q43" s="39">
        <f t="shared" si="7"/>
        <v>15.916446013533392</v>
      </c>
      <c r="R43" s="52">
        <v>134</v>
      </c>
      <c r="S43" s="50" t="s">
        <v>33</v>
      </c>
      <c r="T43" s="50"/>
      <c r="U43" s="50"/>
      <c r="V43" s="50"/>
      <c r="W43" s="50" t="s">
        <v>33</v>
      </c>
      <c r="X43" s="50"/>
      <c r="Y43" s="50"/>
      <c r="Z43" s="50"/>
    </row>
    <row r="44" spans="1:26" s="4" customFormat="1" ht="13.5" customHeight="1" x14ac:dyDescent="0.2">
      <c r="A44" s="50" t="s">
        <v>29</v>
      </c>
      <c r="B44" s="51" t="s">
        <v>105</v>
      </c>
      <c r="C44" s="50" t="s">
        <v>106</v>
      </c>
      <c r="D44" s="52">
        <f t="shared" si="0"/>
        <v>3876</v>
      </c>
      <c r="E44" s="52">
        <f t="shared" si="1"/>
        <v>569</v>
      </c>
      <c r="F44" s="39">
        <f t="shared" si="2"/>
        <v>14.680082559339525</v>
      </c>
      <c r="G44" s="52">
        <v>569</v>
      </c>
      <c r="H44" s="52">
        <v>0</v>
      </c>
      <c r="I44" s="52">
        <f t="shared" si="3"/>
        <v>3307</v>
      </c>
      <c r="J44" s="39">
        <f t="shared" si="4"/>
        <v>85.319917440660475</v>
      </c>
      <c r="K44" s="52">
        <v>0</v>
      </c>
      <c r="L44" s="39">
        <f t="shared" si="5"/>
        <v>0</v>
      </c>
      <c r="M44" s="52">
        <v>0</v>
      </c>
      <c r="N44" s="39">
        <f t="shared" si="6"/>
        <v>0</v>
      </c>
      <c r="O44" s="52">
        <v>3307</v>
      </c>
      <c r="P44" s="52">
        <v>2738</v>
      </c>
      <c r="Q44" s="39">
        <f t="shared" si="7"/>
        <v>85.319917440660475</v>
      </c>
      <c r="R44" s="52">
        <v>25</v>
      </c>
      <c r="S44" s="50"/>
      <c r="T44" s="50"/>
      <c r="U44" s="50"/>
      <c r="V44" s="50" t="s">
        <v>33</v>
      </c>
      <c r="W44" s="50"/>
      <c r="X44" s="50" t="s">
        <v>33</v>
      </c>
      <c r="Y44" s="50"/>
      <c r="Z44" s="50"/>
    </row>
    <row r="45" spans="1:26" s="4" customFormat="1" ht="13.5" customHeight="1" x14ac:dyDescent="0.2">
      <c r="A45" s="50" t="s">
        <v>29</v>
      </c>
      <c r="B45" s="51" t="s">
        <v>107</v>
      </c>
      <c r="C45" s="50" t="s">
        <v>108</v>
      </c>
      <c r="D45" s="52">
        <f t="shared" si="0"/>
        <v>11027</v>
      </c>
      <c r="E45" s="52">
        <f t="shared" si="1"/>
        <v>842</v>
      </c>
      <c r="F45" s="39">
        <f t="shared" si="2"/>
        <v>7.6358030289289918</v>
      </c>
      <c r="G45" s="52">
        <v>842</v>
      </c>
      <c r="H45" s="52">
        <v>0</v>
      </c>
      <c r="I45" s="52">
        <f t="shared" si="3"/>
        <v>10185</v>
      </c>
      <c r="J45" s="39">
        <f t="shared" si="4"/>
        <v>92.36419697107101</v>
      </c>
      <c r="K45" s="52">
        <v>7391</v>
      </c>
      <c r="L45" s="39">
        <f t="shared" si="5"/>
        <v>67.026389770563171</v>
      </c>
      <c r="M45" s="52">
        <v>733</v>
      </c>
      <c r="N45" s="39">
        <f t="shared" si="6"/>
        <v>6.647320214020132</v>
      </c>
      <c r="O45" s="52">
        <v>2061</v>
      </c>
      <c r="P45" s="52">
        <v>1280</v>
      </c>
      <c r="Q45" s="39">
        <f t="shared" si="7"/>
        <v>18.690486986487713</v>
      </c>
      <c r="R45" s="52">
        <v>71</v>
      </c>
      <c r="S45" s="50" t="s">
        <v>33</v>
      </c>
      <c r="T45" s="50"/>
      <c r="U45" s="50"/>
      <c r="V45" s="50"/>
      <c r="W45" s="50" t="s">
        <v>33</v>
      </c>
      <c r="X45" s="50"/>
      <c r="Y45" s="50"/>
      <c r="Z45" s="50"/>
    </row>
    <row r="46" spans="1:26" s="4" customFormat="1" ht="13.5" customHeight="1" x14ac:dyDescent="0.2">
      <c r="A46" s="50" t="s">
        <v>29</v>
      </c>
      <c r="B46" s="51" t="s">
        <v>109</v>
      </c>
      <c r="C46" s="50" t="s">
        <v>110</v>
      </c>
      <c r="D46" s="52">
        <f t="shared" si="0"/>
        <v>8392</v>
      </c>
      <c r="E46" s="52">
        <f t="shared" si="1"/>
        <v>826</v>
      </c>
      <c r="F46" s="39">
        <f t="shared" si="2"/>
        <v>9.8427073403241181</v>
      </c>
      <c r="G46" s="52">
        <v>826</v>
      </c>
      <c r="H46" s="52">
        <v>0</v>
      </c>
      <c r="I46" s="52">
        <f t="shared" si="3"/>
        <v>7566</v>
      </c>
      <c r="J46" s="39">
        <f t="shared" si="4"/>
        <v>90.157292659675875</v>
      </c>
      <c r="K46" s="52">
        <v>0</v>
      </c>
      <c r="L46" s="39">
        <f t="shared" si="5"/>
        <v>0</v>
      </c>
      <c r="M46" s="52">
        <v>0</v>
      </c>
      <c r="N46" s="39">
        <f t="shared" si="6"/>
        <v>0</v>
      </c>
      <c r="O46" s="52">
        <v>7566</v>
      </c>
      <c r="P46" s="52">
        <v>6819</v>
      </c>
      <c r="Q46" s="39">
        <f t="shared" si="7"/>
        <v>90.157292659675875</v>
      </c>
      <c r="R46" s="52">
        <v>65</v>
      </c>
      <c r="S46" s="50" t="s">
        <v>33</v>
      </c>
      <c r="T46" s="50"/>
      <c r="U46" s="50"/>
      <c r="V46" s="50"/>
      <c r="W46" s="50" t="s">
        <v>33</v>
      </c>
      <c r="X46" s="50"/>
      <c r="Y46" s="50"/>
      <c r="Z46" s="50"/>
    </row>
    <row r="47" spans="1:26" s="4" customFormat="1" ht="13.5" customHeight="1" x14ac:dyDescent="0.2">
      <c r="A47" s="50" t="s">
        <v>29</v>
      </c>
      <c r="B47" s="51" t="s">
        <v>111</v>
      </c>
      <c r="C47" s="50" t="s">
        <v>112</v>
      </c>
      <c r="D47" s="52">
        <f t="shared" si="0"/>
        <v>2261</v>
      </c>
      <c r="E47" s="52">
        <f t="shared" si="1"/>
        <v>92</v>
      </c>
      <c r="F47" s="39">
        <f t="shared" si="2"/>
        <v>4.0689960194604158</v>
      </c>
      <c r="G47" s="52">
        <v>92</v>
      </c>
      <c r="H47" s="52">
        <v>0</v>
      </c>
      <c r="I47" s="52">
        <f t="shared" si="3"/>
        <v>2169</v>
      </c>
      <c r="J47" s="39">
        <f t="shared" si="4"/>
        <v>95.931003980539586</v>
      </c>
      <c r="K47" s="52">
        <v>0</v>
      </c>
      <c r="L47" s="39">
        <f t="shared" si="5"/>
        <v>0</v>
      </c>
      <c r="M47" s="52">
        <v>0</v>
      </c>
      <c r="N47" s="39">
        <f t="shared" si="6"/>
        <v>0</v>
      </c>
      <c r="O47" s="52">
        <v>2169</v>
      </c>
      <c r="P47" s="52">
        <v>1981</v>
      </c>
      <c r="Q47" s="39">
        <f t="shared" si="7"/>
        <v>95.931003980539586</v>
      </c>
      <c r="R47" s="52">
        <v>13</v>
      </c>
      <c r="S47" s="50" t="s">
        <v>33</v>
      </c>
      <c r="T47" s="50"/>
      <c r="U47" s="50"/>
      <c r="V47" s="50"/>
      <c r="W47" s="50" t="s">
        <v>33</v>
      </c>
      <c r="X47" s="50"/>
      <c r="Y47" s="50"/>
      <c r="Z47" s="50"/>
    </row>
    <row r="48" spans="1:26" s="4" customFormat="1" ht="13.5" customHeight="1" x14ac:dyDescent="0.2">
      <c r="A48" s="50" t="s">
        <v>29</v>
      </c>
      <c r="B48" s="51" t="s">
        <v>113</v>
      </c>
      <c r="C48" s="50" t="s">
        <v>114</v>
      </c>
      <c r="D48" s="52">
        <f t="shared" si="0"/>
        <v>18111</v>
      </c>
      <c r="E48" s="52">
        <f t="shared" si="1"/>
        <v>3193</v>
      </c>
      <c r="F48" s="39">
        <f t="shared" si="2"/>
        <v>17.630169510242393</v>
      </c>
      <c r="G48" s="52">
        <v>3193</v>
      </c>
      <c r="H48" s="52">
        <v>0</v>
      </c>
      <c r="I48" s="52">
        <f t="shared" si="3"/>
        <v>14918</v>
      </c>
      <c r="J48" s="39">
        <f t="shared" si="4"/>
        <v>82.369830489757604</v>
      </c>
      <c r="K48" s="52">
        <v>10438</v>
      </c>
      <c r="L48" s="39">
        <f t="shared" si="5"/>
        <v>57.633482414002536</v>
      </c>
      <c r="M48" s="52">
        <v>0</v>
      </c>
      <c r="N48" s="39">
        <f t="shared" si="6"/>
        <v>0</v>
      </c>
      <c r="O48" s="52">
        <v>4480</v>
      </c>
      <c r="P48" s="52">
        <v>3339</v>
      </c>
      <c r="Q48" s="39">
        <f t="shared" si="7"/>
        <v>24.736348075755068</v>
      </c>
      <c r="R48" s="52">
        <v>376</v>
      </c>
      <c r="S48" s="50" t="s">
        <v>33</v>
      </c>
      <c r="T48" s="50"/>
      <c r="U48" s="50"/>
      <c r="V48" s="50"/>
      <c r="W48" s="50" t="s">
        <v>33</v>
      </c>
      <c r="X48" s="50"/>
      <c r="Y48" s="50"/>
      <c r="Z48" s="50"/>
    </row>
    <row r="49" spans="1:26" s="4" customFormat="1" ht="13.5" customHeight="1" x14ac:dyDescent="0.2">
      <c r="A49" s="50" t="s">
        <v>29</v>
      </c>
      <c r="B49" s="51" t="s">
        <v>115</v>
      </c>
      <c r="C49" s="50" t="s">
        <v>116</v>
      </c>
      <c r="D49" s="52">
        <f t="shared" si="0"/>
        <v>1609</v>
      </c>
      <c r="E49" s="52">
        <f t="shared" si="1"/>
        <v>120</v>
      </c>
      <c r="F49" s="39">
        <f t="shared" si="2"/>
        <v>7.4580484773151028</v>
      </c>
      <c r="G49" s="52">
        <v>120</v>
      </c>
      <c r="H49" s="52">
        <v>0</v>
      </c>
      <c r="I49" s="52">
        <f t="shared" si="3"/>
        <v>1489</v>
      </c>
      <c r="J49" s="39">
        <f t="shared" si="4"/>
        <v>92.541951522684897</v>
      </c>
      <c r="K49" s="52">
        <v>1339</v>
      </c>
      <c r="L49" s="39">
        <f t="shared" si="5"/>
        <v>83.219390926041015</v>
      </c>
      <c r="M49" s="52">
        <v>0</v>
      </c>
      <c r="N49" s="39">
        <f t="shared" si="6"/>
        <v>0</v>
      </c>
      <c r="O49" s="52">
        <v>150</v>
      </c>
      <c r="P49" s="52">
        <v>36</v>
      </c>
      <c r="Q49" s="39">
        <f t="shared" si="7"/>
        <v>9.3225605966438785</v>
      </c>
      <c r="R49" s="52">
        <v>24</v>
      </c>
      <c r="S49" s="50" t="s">
        <v>33</v>
      </c>
      <c r="T49" s="50"/>
      <c r="U49" s="50"/>
      <c r="V49" s="50"/>
      <c r="W49" s="50"/>
      <c r="X49" s="50"/>
      <c r="Y49" s="50"/>
      <c r="Z49" s="50" t="s">
        <v>33</v>
      </c>
    </row>
  </sheetData>
  <mergeCells count="25">
    <mergeCell ref="W2:Z3"/>
    <mergeCell ref="E4:E5"/>
    <mergeCell ref="F4:F5"/>
    <mergeCell ref="G4:G5"/>
    <mergeCell ref="H4:H5"/>
    <mergeCell ref="I4:I5"/>
    <mergeCell ref="O4:O5"/>
    <mergeCell ref="X4:X5"/>
    <mergeCell ref="Y4:Y5"/>
    <mergeCell ref="Z4:Z5"/>
    <mergeCell ref="W4:W5"/>
    <mergeCell ref="A2:A6"/>
    <mergeCell ref="B2:B6"/>
    <mergeCell ref="C2:C6"/>
    <mergeCell ref="S2:V3"/>
    <mergeCell ref="J4:J5"/>
    <mergeCell ref="K4:K5"/>
    <mergeCell ref="L4:L5"/>
    <mergeCell ref="M4:M5"/>
    <mergeCell ref="N4:N5"/>
    <mergeCell ref="Q4:Q5"/>
    <mergeCell ref="S4:S5"/>
    <mergeCell ref="T4:T5"/>
    <mergeCell ref="U4:U5"/>
    <mergeCell ref="V4:V5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&amp;L水洗化人口等（平成27年度実績）</oddHeader>
  </headerFooter>
  <colBreaks count="1" manualBreakCount="1">
    <brk id="17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43" customWidth="1"/>
    <col min="2" max="2" width="8.77734375" style="44" customWidth="1"/>
    <col min="3" max="3" width="12.6640625" style="43" customWidth="1"/>
    <col min="4" max="5" width="11.77734375" style="45" customWidth="1"/>
    <col min="6" max="6" width="11.77734375" style="46" customWidth="1"/>
    <col min="7" max="9" width="11.77734375" style="45" customWidth="1"/>
    <col min="10" max="10" width="11.77734375" style="46" customWidth="1"/>
    <col min="11" max="11" width="11.77734375" style="45" customWidth="1"/>
    <col min="12" max="12" width="11.77734375" style="46" customWidth="1"/>
    <col min="13" max="13" width="11.77734375" style="45" customWidth="1"/>
    <col min="14" max="14" width="11.77734375" style="46" customWidth="1"/>
    <col min="15" max="16" width="11.77734375" style="45" customWidth="1"/>
    <col min="17" max="17" width="11.77734375" style="46" customWidth="1"/>
    <col min="18" max="18" width="11.77734375" style="45" customWidth="1"/>
    <col min="19" max="22" width="8.6640625" style="43" customWidth="1"/>
    <col min="23" max="16384" width="9" style="43"/>
  </cols>
  <sheetData>
    <row r="1" spans="1:27" s="5" customFormat="1" ht="16.2" x14ac:dyDescent="0.15">
      <c r="A1" s="1" t="s">
        <v>161</v>
      </c>
      <c r="B1" s="2">
        <f>COUNTA(A:A) - 3</f>
        <v>42</v>
      </c>
      <c r="C1" s="2">
        <f>SUBTOTAL(3,A:A ) - 2</f>
        <v>43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/>
      <c r="T1" s="3"/>
      <c r="U1" s="3"/>
      <c r="V1" s="3"/>
    </row>
    <row r="2" spans="1:27" s="11" customFormat="1" ht="13.5" customHeight="1" x14ac:dyDescent="0.2">
      <c r="A2" s="88" t="s">
        <v>1</v>
      </c>
      <c r="B2" s="90" t="s">
        <v>2</v>
      </c>
      <c r="C2" s="91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 t="s">
        <v>5</v>
      </c>
      <c r="S2" s="93" t="s">
        <v>6</v>
      </c>
      <c r="T2" s="94"/>
      <c r="U2" s="94"/>
      <c r="V2" s="95"/>
      <c r="W2" s="102" t="s">
        <v>7</v>
      </c>
      <c r="X2" s="94"/>
      <c r="Y2" s="94"/>
      <c r="Z2" s="95"/>
    </row>
    <row r="3" spans="1:27" s="11" customFormat="1" ht="13.5" customHeight="1" x14ac:dyDescent="0.2">
      <c r="A3" s="89"/>
      <c r="B3" s="89"/>
      <c r="C3" s="92"/>
      <c r="D3" s="12" t="s">
        <v>8</v>
      </c>
      <c r="E3" s="13" t="s">
        <v>9</v>
      </c>
      <c r="F3" s="8"/>
      <c r="G3" s="8"/>
      <c r="H3" s="14"/>
      <c r="I3" s="13" t="s">
        <v>10</v>
      </c>
      <c r="J3" s="8"/>
      <c r="K3" s="8"/>
      <c r="L3" s="8"/>
      <c r="M3" s="8"/>
      <c r="N3" s="8"/>
      <c r="O3" s="8"/>
      <c r="P3" s="8"/>
      <c r="Q3" s="14"/>
      <c r="R3" s="15"/>
      <c r="S3" s="96"/>
      <c r="T3" s="97"/>
      <c r="U3" s="97"/>
      <c r="V3" s="98"/>
      <c r="W3" s="96"/>
      <c r="X3" s="97"/>
      <c r="Y3" s="97"/>
      <c r="Z3" s="98"/>
    </row>
    <row r="4" spans="1:27" s="11" customFormat="1" ht="18.75" customHeight="1" x14ac:dyDescent="0.2">
      <c r="A4" s="89"/>
      <c r="B4" s="89"/>
      <c r="C4" s="92"/>
      <c r="D4" s="12"/>
      <c r="E4" s="103" t="s">
        <v>8</v>
      </c>
      <c r="F4" s="99" t="s">
        <v>11</v>
      </c>
      <c r="G4" s="99" t="s">
        <v>12</v>
      </c>
      <c r="H4" s="99" t="s">
        <v>13</v>
      </c>
      <c r="I4" s="103" t="s">
        <v>8</v>
      </c>
      <c r="J4" s="99" t="s">
        <v>14</v>
      </c>
      <c r="K4" s="99" t="s">
        <v>15</v>
      </c>
      <c r="L4" s="99" t="s">
        <v>16</v>
      </c>
      <c r="M4" s="99" t="s">
        <v>17</v>
      </c>
      <c r="N4" s="99" t="s">
        <v>18</v>
      </c>
      <c r="O4" s="104" t="s">
        <v>19</v>
      </c>
      <c r="P4" s="17"/>
      <c r="Q4" s="99" t="s">
        <v>20</v>
      </c>
      <c r="R4" s="18"/>
      <c r="S4" s="99" t="s">
        <v>21</v>
      </c>
      <c r="T4" s="99" t="s">
        <v>22</v>
      </c>
      <c r="U4" s="88" t="s">
        <v>23</v>
      </c>
      <c r="V4" s="88" t="s">
        <v>24</v>
      </c>
      <c r="W4" s="99" t="s">
        <v>21</v>
      </c>
      <c r="X4" s="99" t="s">
        <v>25</v>
      </c>
      <c r="Y4" s="88" t="s">
        <v>23</v>
      </c>
      <c r="Z4" s="88" t="s">
        <v>24</v>
      </c>
    </row>
    <row r="5" spans="1:27" s="11" customFormat="1" ht="22.5" customHeight="1" x14ac:dyDescent="0.2">
      <c r="A5" s="89"/>
      <c r="B5" s="89"/>
      <c r="C5" s="92"/>
      <c r="D5" s="12"/>
      <c r="E5" s="103"/>
      <c r="F5" s="100"/>
      <c r="G5" s="100"/>
      <c r="H5" s="100"/>
      <c r="I5" s="103"/>
      <c r="J5" s="100"/>
      <c r="K5" s="100"/>
      <c r="L5" s="100"/>
      <c r="M5" s="100"/>
      <c r="N5" s="100"/>
      <c r="O5" s="100"/>
      <c r="P5" s="19" t="s">
        <v>26</v>
      </c>
      <c r="Q5" s="100"/>
      <c r="R5" s="20"/>
      <c r="S5" s="100"/>
      <c r="T5" s="100"/>
      <c r="U5" s="101"/>
      <c r="V5" s="101"/>
      <c r="W5" s="100"/>
      <c r="X5" s="100"/>
      <c r="Y5" s="101"/>
      <c r="Z5" s="101"/>
    </row>
    <row r="6" spans="1:27" s="27" customFormat="1" ht="13.5" customHeight="1" x14ac:dyDescent="0.2">
      <c r="A6" s="89"/>
      <c r="B6" s="89"/>
      <c r="C6" s="92"/>
      <c r="D6" s="22" t="s">
        <v>27</v>
      </c>
      <c r="E6" s="22" t="s">
        <v>27</v>
      </c>
      <c r="F6" s="23" t="s">
        <v>28</v>
      </c>
      <c r="G6" s="22" t="s">
        <v>27</v>
      </c>
      <c r="H6" s="22" t="s">
        <v>27</v>
      </c>
      <c r="I6" s="22" t="s">
        <v>27</v>
      </c>
      <c r="J6" s="23" t="s">
        <v>28</v>
      </c>
      <c r="K6" s="22" t="s">
        <v>27</v>
      </c>
      <c r="L6" s="23" t="s">
        <v>28</v>
      </c>
      <c r="M6" s="22" t="s">
        <v>27</v>
      </c>
      <c r="N6" s="23" t="s">
        <v>28</v>
      </c>
      <c r="O6" s="22" t="s">
        <v>27</v>
      </c>
      <c r="P6" s="22" t="s">
        <v>27</v>
      </c>
      <c r="Q6" s="23" t="s">
        <v>28</v>
      </c>
      <c r="R6" s="24" t="s">
        <v>27</v>
      </c>
      <c r="S6" s="23"/>
      <c r="T6" s="23"/>
      <c r="U6" s="23"/>
      <c r="V6" s="25"/>
      <c r="W6" s="23"/>
      <c r="X6" s="23"/>
      <c r="Y6" s="23"/>
      <c r="Z6" s="25"/>
    </row>
    <row r="7" spans="1:27" s="35" customFormat="1" ht="13.5" customHeight="1" x14ac:dyDescent="0.2">
      <c r="A7" s="28" t="s">
        <v>29</v>
      </c>
      <c r="B7" s="29" t="s">
        <v>30</v>
      </c>
      <c r="C7" s="28" t="s">
        <v>8</v>
      </c>
      <c r="D7" s="30">
        <f>+SUM(E7,+I7)</f>
        <v>2022785</v>
      </c>
      <c r="E7" s="30">
        <f>+SUM(G7,+H7)</f>
        <v>95678</v>
      </c>
      <c r="F7" s="31">
        <f>IF(D7&gt;0,E7/D7*100,"-")</f>
        <v>4.7300133232152701</v>
      </c>
      <c r="G7" s="32">
        <f>SUM(G$8:G$49)</f>
        <v>95262</v>
      </c>
      <c r="H7" s="32">
        <f>SUM(H$8:H$49)</f>
        <v>416</v>
      </c>
      <c r="I7" s="30">
        <f>+SUM(K7,+M7,+O7)</f>
        <v>1927107</v>
      </c>
      <c r="J7" s="31">
        <f>IF(D7&gt;0,I7/D7*100,"-")</f>
        <v>95.26998667678474</v>
      </c>
      <c r="K7" s="32">
        <f>SUM(K$8:K$49)</f>
        <v>1308219</v>
      </c>
      <c r="L7" s="31">
        <f>IF(D7&gt;0,K7/D7*100,"-")</f>
        <v>64.674149748984689</v>
      </c>
      <c r="M7" s="32">
        <f>SUM(M$8:M$49)</f>
        <v>15656</v>
      </c>
      <c r="N7" s="31">
        <f>IF(D7&gt;0,M7/D7*100,"-")</f>
        <v>0.77398240544595687</v>
      </c>
      <c r="O7" s="32">
        <f>SUM(O$8:O$49)</f>
        <v>603232</v>
      </c>
      <c r="P7" s="32">
        <f>SUM(P$8:P$49)</f>
        <v>329814</v>
      </c>
      <c r="Q7" s="31">
        <f>IF(D7&gt;0,O7/D7*100,"-")</f>
        <v>29.82185452235408</v>
      </c>
      <c r="R7" s="32">
        <f>SUM(R$8:R$49)</f>
        <v>46092</v>
      </c>
      <c r="S7" s="33">
        <f>COUNTIF(S$8:S$49,"○")</f>
        <v>5</v>
      </c>
      <c r="T7" s="33">
        <f>COUNTIF(T$8:T$49,"○")</f>
        <v>3</v>
      </c>
      <c r="U7" s="33">
        <f>COUNTIF(U$8:U$49,"○")</f>
        <v>0</v>
      </c>
      <c r="V7" s="33">
        <f>COUNTIF(V$8:V$49,"○")</f>
        <v>34</v>
      </c>
      <c r="W7" s="33">
        <f>COUNTIF(W$8:W$49,"○")</f>
        <v>2</v>
      </c>
      <c r="X7" s="33">
        <f>COUNTIF(X$8:X$49,"○")</f>
        <v>0</v>
      </c>
      <c r="Y7" s="33">
        <f>COUNTIF(Y$8:Y$49,"○")</f>
        <v>0</v>
      </c>
      <c r="Z7" s="33">
        <f>COUNTIF(Z$8:Z$49,"○")</f>
        <v>40</v>
      </c>
    </row>
    <row r="8" spans="1:27" s="42" customFormat="1" ht="13.5" customHeight="1" x14ac:dyDescent="0.2">
      <c r="A8" s="36" t="s">
        <v>29</v>
      </c>
      <c r="B8" s="37" t="s">
        <v>31</v>
      </c>
      <c r="C8" s="36" t="s">
        <v>32</v>
      </c>
      <c r="D8" s="38">
        <f t="shared" ref="D8:D49" si="0">+SUM(E8,+I8)</f>
        <v>405582</v>
      </c>
      <c r="E8" s="38">
        <f t="shared" ref="E8:E49" si="1">+SUM(G8,+H8)</f>
        <v>4158</v>
      </c>
      <c r="F8" s="39">
        <f t="shared" ref="F8:F49" si="2">IF(D8&gt;0,E8/D8*100,"-")</f>
        <v>1.0251934257437461</v>
      </c>
      <c r="G8" s="38">
        <v>4158</v>
      </c>
      <c r="H8" s="38">
        <v>0</v>
      </c>
      <c r="I8" s="38">
        <f t="shared" ref="I8:I49" si="3">+SUM(K8,+M8,+O8)</f>
        <v>401424</v>
      </c>
      <c r="J8" s="39">
        <f t="shared" ref="J8:J49" si="4">IF(D8&gt;0,I8/D8*100,"-")</f>
        <v>98.974806574256263</v>
      </c>
      <c r="K8" s="38">
        <v>323183</v>
      </c>
      <c r="L8" s="39">
        <f t="shared" ref="L8:L49" si="5">IF(D8&gt;0,K8/D8*100,"-")</f>
        <v>79.683763086133013</v>
      </c>
      <c r="M8" s="38">
        <v>0</v>
      </c>
      <c r="N8" s="39">
        <f t="shared" ref="N8:N49" si="6">IF(D8&gt;0,M8/D8*100,"-")</f>
        <v>0</v>
      </c>
      <c r="O8" s="38">
        <v>78241</v>
      </c>
      <c r="P8" s="38">
        <v>22813</v>
      </c>
      <c r="Q8" s="39">
        <f t="shared" ref="Q8:Q49" si="7">IF(D8&gt;0,O8/D8*100,"-")</f>
        <v>19.29104348812324</v>
      </c>
      <c r="R8" s="38">
        <v>8749</v>
      </c>
      <c r="S8" s="36"/>
      <c r="T8" s="36" t="s">
        <v>33</v>
      </c>
      <c r="U8" s="36"/>
      <c r="V8" s="36"/>
      <c r="W8" s="36"/>
      <c r="X8" s="36"/>
      <c r="Y8" s="36"/>
      <c r="Z8" s="36" t="s">
        <v>33</v>
      </c>
      <c r="AA8" s="48" t="s">
        <v>162</v>
      </c>
    </row>
    <row r="9" spans="1:27" s="42" customFormat="1" ht="13.5" customHeight="1" x14ac:dyDescent="0.2">
      <c r="A9" s="36" t="s">
        <v>29</v>
      </c>
      <c r="B9" s="37" t="s">
        <v>35</v>
      </c>
      <c r="C9" s="36" t="s">
        <v>36</v>
      </c>
      <c r="D9" s="38">
        <f t="shared" si="0"/>
        <v>159616</v>
      </c>
      <c r="E9" s="38">
        <f t="shared" si="1"/>
        <v>1711</v>
      </c>
      <c r="F9" s="39">
        <f t="shared" si="2"/>
        <v>1.0719476744186047</v>
      </c>
      <c r="G9" s="38">
        <v>1687</v>
      </c>
      <c r="H9" s="38">
        <v>24</v>
      </c>
      <c r="I9" s="38">
        <f t="shared" si="3"/>
        <v>157905</v>
      </c>
      <c r="J9" s="39">
        <f t="shared" si="4"/>
        <v>98.92805232558139</v>
      </c>
      <c r="K9" s="38">
        <v>121562</v>
      </c>
      <c r="L9" s="39">
        <f t="shared" si="5"/>
        <v>76.159031676022451</v>
      </c>
      <c r="M9" s="38">
        <v>0</v>
      </c>
      <c r="N9" s="39">
        <f t="shared" si="6"/>
        <v>0</v>
      </c>
      <c r="O9" s="38">
        <v>36343</v>
      </c>
      <c r="P9" s="38">
        <v>18509</v>
      </c>
      <c r="Q9" s="39">
        <f t="shared" si="7"/>
        <v>22.769020649558939</v>
      </c>
      <c r="R9" s="38">
        <v>4437</v>
      </c>
      <c r="S9" s="36"/>
      <c r="T9" s="36"/>
      <c r="U9" s="36"/>
      <c r="V9" s="36" t="s">
        <v>33</v>
      </c>
      <c r="W9" s="36"/>
      <c r="X9" s="36"/>
      <c r="Y9" s="36"/>
      <c r="Z9" s="36" t="s">
        <v>33</v>
      </c>
      <c r="AA9" s="48" t="s">
        <v>163</v>
      </c>
    </row>
    <row r="10" spans="1:27" s="42" customFormat="1" ht="13.5" customHeight="1" x14ac:dyDescent="0.2">
      <c r="A10" s="36" t="s">
        <v>29</v>
      </c>
      <c r="B10" s="37" t="s">
        <v>37</v>
      </c>
      <c r="C10" s="36" t="s">
        <v>38</v>
      </c>
      <c r="D10" s="38">
        <f t="shared" si="0"/>
        <v>88381</v>
      </c>
      <c r="E10" s="38">
        <f t="shared" si="1"/>
        <v>3907</v>
      </c>
      <c r="F10" s="39">
        <f t="shared" si="2"/>
        <v>4.4206333940552831</v>
      </c>
      <c r="G10" s="38">
        <v>3907</v>
      </c>
      <c r="H10" s="38">
        <v>0</v>
      </c>
      <c r="I10" s="38">
        <f t="shared" si="3"/>
        <v>84474</v>
      </c>
      <c r="J10" s="39">
        <f t="shared" si="4"/>
        <v>95.579366605944713</v>
      </c>
      <c r="K10" s="38">
        <v>68199</v>
      </c>
      <c r="L10" s="39">
        <f t="shared" si="5"/>
        <v>77.164775234496091</v>
      </c>
      <c r="M10" s="38">
        <v>8942</v>
      </c>
      <c r="N10" s="39">
        <f t="shared" si="6"/>
        <v>10.11755920390129</v>
      </c>
      <c r="O10" s="38">
        <v>7333</v>
      </c>
      <c r="P10" s="38">
        <v>5159</v>
      </c>
      <c r="Q10" s="39">
        <f t="shared" si="7"/>
        <v>8.2970321675473233</v>
      </c>
      <c r="R10" s="38">
        <v>566</v>
      </c>
      <c r="S10" s="36"/>
      <c r="T10" s="36"/>
      <c r="U10" s="36"/>
      <c r="V10" s="36" t="s">
        <v>33</v>
      </c>
      <c r="W10" s="36"/>
      <c r="X10" s="36"/>
      <c r="Y10" s="36"/>
      <c r="Z10" s="36" t="s">
        <v>33</v>
      </c>
      <c r="AA10" s="48" t="s">
        <v>157</v>
      </c>
    </row>
    <row r="11" spans="1:27" s="42" customFormat="1" ht="13.5" customHeight="1" x14ac:dyDescent="0.2">
      <c r="A11" s="36" t="s">
        <v>29</v>
      </c>
      <c r="B11" s="37" t="s">
        <v>39</v>
      </c>
      <c r="C11" s="36" t="s">
        <v>40</v>
      </c>
      <c r="D11" s="38">
        <f t="shared" si="0"/>
        <v>109797</v>
      </c>
      <c r="E11" s="38">
        <f t="shared" si="1"/>
        <v>3179</v>
      </c>
      <c r="F11" s="39">
        <f t="shared" si="2"/>
        <v>2.8953432243139612</v>
      </c>
      <c r="G11" s="38">
        <v>3179</v>
      </c>
      <c r="H11" s="38">
        <v>0</v>
      </c>
      <c r="I11" s="38">
        <f t="shared" si="3"/>
        <v>106618</v>
      </c>
      <c r="J11" s="39">
        <f t="shared" si="4"/>
        <v>97.104656775686038</v>
      </c>
      <c r="K11" s="38">
        <v>97190</v>
      </c>
      <c r="L11" s="39">
        <f t="shared" si="5"/>
        <v>88.517901217701763</v>
      </c>
      <c r="M11" s="38">
        <v>0</v>
      </c>
      <c r="N11" s="39">
        <f t="shared" si="6"/>
        <v>0</v>
      </c>
      <c r="O11" s="38">
        <v>9428</v>
      </c>
      <c r="P11" s="38">
        <v>3790</v>
      </c>
      <c r="Q11" s="39">
        <f t="shared" si="7"/>
        <v>8.5867555579842794</v>
      </c>
      <c r="R11" s="38">
        <v>1548</v>
      </c>
      <c r="S11" s="36"/>
      <c r="T11" s="36" t="s">
        <v>33</v>
      </c>
      <c r="U11" s="36"/>
      <c r="V11" s="36"/>
      <c r="W11" s="36"/>
      <c r="X11" s="36"/>
      <c r="Y11" s="36"/>
      <c r="Z11" s="36" t="s">
        <v>33</v>
      </c>
      <c r="AA11" s="48" t="s">
        <v>139</v>
      </c>
    </row>
    <row r="12" spans="1:27" s="42" customFormat="1" ht="13.5" customHeight="1" x14ac:dyDescent="0.2">
      <c r="A12" s="36" t="s">
        <v>29</v>
      </c>
      <c r="B12" s="37" t="s">
        <v>41</v>
      </c>
      <c r="C12" s="36" t="s">
        <v>42</v>
      </c>
      <c r="D12" s="38">
        <f t="shared" si="0"/>
        <v>88475</v>
      </c>
      <c r="E12" s="38">
        <f t="shared" si="1"/>
        <v>1617</v>
      </c>
      <c r="F12" s="39">
        <f t="shared" si="2"/>
        <v>1.8276349251200905</v>
      </c>
      <c r="G12" s="38">
        <v>1617</v>
      </c>
      <c r="H12" s="38">
        <v>0</v>
      </c>
      <c r="I12" s="38">
        <f t="shared" si="3"/>
        <v>86858</v>
      </c>
      <c r="J12" s="39">
        <f t="shared" si="4"/>
        <v>98.172365074879906</v>
      </c>
      <c r="K12" s="38">
        <v>74308</v>
      </c>
      <c r="L12" s="39">
        <f t="shared" si="5"/>
        <v>83.987567109352923</v>
      </c>
      <c r="M12" s="38">
        <v>1243</v>
      </c>
      <c r="N12" s="39">
        <f t="shared" si="6"/>
        <v>1.4049166431195252</v>
      </c>
      <c r="O12" s="38">
        <v>11307</v>
      </c>
      <c r="P12" s="38">
        <v>10152</v>
      </c>
      <c r="Q12" s="39">
        <f t="shared" si="7"/>
        <v>12.77988132240746</v>
      </c>
      <c r="R12" s="38">
        <v>1722</v>
      </c>
      <c r="S12" s="36"/>
      <c r="T12" s="36"/>
      <c r="U12" s="36"/>
      <c r="V12" s="36" t="s">
        <v>33</v>
      </c>
      <c r="W12" s="36"/>
      <c r="X12" s="36"/>
      <c r="Y12" s="36"/>
      <c r="Z12" s="36" t="s">
        <v>33</v>
      </c>
      <c r="AA12" s="48" t="s">
        <v>140</v>
      </c>
    </row>
    <row r="13" spans="1:27" s="42" customFormat="1" ht="13.5" customHeight="1" x14ac:dyDescent="0.2">
      <c r="A13" s="36" t="s">
        <v>29</v>
      </c>
      <c r="B13" s="37" t="s">
        <v>43</v>
      </c>
      <c r="C13" s="36" t="s">
        <v>44</v>
      </c>
      <c r="D13" s="38">
        <f t="shared" si="0"/>
        <v>78319</v>
      </c>
      <c r="E13" s="38">
        <f t="shared" si="1"/>
        <v>14723</v>
      </c>
      <c r="F13" s="39">
        <f t="shared" si="2"/>
        <v>18.798758921845273</v>
      </c>
      <c r="G13" s="38">
        <v>14723</v>
      </c>
      <c r="H13" s="38">
        <v>0</v>
      </c>
      <c r="I13" s="38">
        <f t="shared" si="3"/>
        <v>63596</v>
      </c>
      <c r="J13" s="39">
        <f t="shared" si="4"/>
        <v>81.201241078154723</v>
      </c>
      <c r="K13" s="38">
        <v>37754</v>
      </c>
      <c r="L13" s="39">
        <f t="shared" si="5"/>
        <v>48.20541631021846</v>
      </c>
      <c r="M13" s="38">
        <v>0</v>
      </c>
      <c r="N13" s="39">
        <f t="shared" si="6"/>
        <v>0</v>
      </c>
      <c r="O13" s="38">
        <v>25842</v>
      </c>
      <c r="P13" s="38">
        <v>24992</v>
      </c>
      <c r="Q13" s="39">
        <f t="shared" si="7"/>
        <v>32.995824767936263</v>
      </c>
      <c r="R13" s="38">
        <v>1088</v>
      </c>
      <c r="S13" s="36" t="s">
        <v>33</v>
      </c>
      <c r="T13" s="36"/>
      <c r="U13" s="36"/>
      <c r="V13" s="36"/>
      <c r="W13" s="36"/>
      <c r="X13" s="36"/>
      <c r="Y13" s="36"/>
      <c r="Z13" s="36" t="s">
        <v>33</v>
      </c>
      <c r="AA13" s="48" t="s">
        <v>164</v>
      </c>
    </row>
    <row r="14" spans="1:27" s="42" customFormat="1" ht="13.5" customHeight="1" x14ac:dyDescent="0.2">
      <c r="A14" s="36" t="s">
        <v>29</v>
      </c>
      <c r="B14" s="37" t="s">
        <v>45</v>
      </c>
      <c r="C14" s="36" t="s">
        <v>46</v>
      </c>
      <c r="D14" s="38">
        <f t="shared" si="0"/>
        <v>20422</v>
      </c>
      <c r="E14" s="38">
        <f t="shared" si="1"/>
        <v>379</v>
      </c>
      <c r="F14" s="39">
        <f t="shared" si="2"/>
        <v>1.855841739300754</v>
      </c>
      <c r="G14" s="38">
        <v>373</v>
      </c>
      <c r="H14" s="38">
        <v>6</v>
      </c>
      <c r="I14" s="38">
        <f t="shared" si="3"/>
        <v>20043</v>
      </c>
      <c r="J14" s="39">
        <f t="shared" si="4"/>
        <v>98.144158260699243</v>
      </c>
      <c r="K14" s="38">
        <v>9997</v>
      </c>
      <c r="L14" s="39">
        <f t="shared" si="5"/>
        <v>48.952110469101953</v>
      </c>
      <c r="M14" s="38">
        <v>0</v>
      </c>
      <c r="N14" s="39">
        <f t="shared" si="6"/>
        <v>0</v>
      </c>
      <c r="O14" s="38">
        <v>10046</v>
      </c>
      <c r="P14" s="38">
        <v>6500</v>
      </c>
      <c r="Q14" s="39">
        <f t="shared" si="7"/>
        <v>49.192047791597297</v>
      </c>
      <c r="R14" s="38">
        <v>393</v>
      </c>
      <c r="S14" s="36"/>
      <c r="T14" s="36" t="s">
        <v>33</v>
      </c>
      <c r="U14" s="36"/>
      <c r="V14" s="36"/>
      <c r="W14" s="36"/>
      <c r="X14" s="36"/>
      <c r="Y14" s="36"/>
      <c r="Z14" s="36" t="s">
        <v>33</v>
      </c>
      <c r="AA14" s="48" t="s">
        <v>165</v>
      </c>
    </row>
    <row r="15" spans="1:27" s="42" customFormat="1" ht="13.5" customHeight="1" x14ac:dyDescent="0.2">
      <c r="A15" s="36" t="s">
        <v>29</v>
      </c>
      <c r="B15" s="37" t="s">
        <v>47</v>
      </c>
      <c r="C15" s="36" t="s">
        <v>48</v>
      </c>
      <c r="D15" s="38">
        <f t="shared" si="0"/>
        <v>38519</v>
      </c>
      <c r="E15" s="38">
        <f t="shared" si="1"/>
        <v>4035</v>
      </c>
      <c r="F15" s="39">
        <f t="shared" si="2"/>
        <v>10.475349827357928</v>
      </c>
      <c r="G15" s="38">
        <v>4035</v>
      </c>
      <c r="H15" s="38">
        <v>0</v>
      </c>
      <c r="I15" s="38">
        <f t="shared" si="3"/>
        <v>34484</v>
      </c>
      <c r="J15" s="39">
        <f t="shared" si="4"/>
        <v>89.524650172642069</v>
      </c>
      <c r="K15" s="38">
        <v>25918</v>
      </c>
      <c r="L15" s="39">
        <f t="shared" si="5"/>
        <v>67.286274306186556</v>
      </c>
      <c r="M15" s="38">
        <v>0</v>
      </c>
      <c r="N15" s="39">
        <f t="shared" si="6"/>
        <v>0</v>
      </c>
      <c r="O15" s="38">
        <v>8566</v>
      </c>
      <c r="P15" s="38">
        <v>4395</v>
      </c>
      <c r="Q15" s="39">
        <f t="shared" si="7"/>
        <v>22.238375866455513</v>
      </c>
      <c r="R15" s="38">
        <v>914</v>
      </c>
      <c r="S15" s="36" t="s">
        <v>33</v>
      </c>
      <c r="T15" s="36"/>
      <c r="U15" s="36"/>
      <c r="V15" s="36"/>
      <c r="W15" s="36"/>
      <c r="X15" s="36"/>
      <c r="Y15" s="36"/>
      <c r="Z15" s="36" t="s">
        <v>33</v>
      </c>
      <c r="AA15" s="48" t="s">
        <v>166</v>
      </c>
    </row>
    <row r="16" spans="1:27" s="42" customFormat="1" ht="13.5" customHeight="1" x14ac:dyDescent="0.2">
      <c r="A16" s="36" t="s">
        <v>29</v>
      </c>
      <c r="B16" s="37" t="s">
        <v>49</v>
      </c>
      <c r="C16" s="36" t="s">
        <v>50</v>
      </c>
      <c r="D16" s="38">
        <f t="shared" si="0"/>
        <v>67230</v>
      </c>
      <c r="E16" s="38">
        <f t="shared" si="1"/>
        <v>4625</v>
      </c>
      <c r="F16" s="39">
        <f t="shared" si="2"/>
        <v>6.8793693291685258</v>
      </c>
      <c r="G16" s="38">
        <v>4625</v>
      </c>
      <c r="H16" s="38">
        <v>0</v>
      </c>
      <c r="I16" s="38">
        <f t="shared" si="3"/>
        <v>62605</v>
      </c>
      <c r="J16" s="39">
        <f t="shared" si="4"/>
        <v>93.120630670831474</v>
      </c>
      <c r="K16" s="38">
        <v>20986</v>
      </c>
      <c r="L16" s="39">
        <f t="shared" si="5"/>
        <v>31.215231295552581</v>
      </c>
      <c r="M16" s="38">
        <v>0</v>
      </c>
      <c r="N16" s="39">
        <f t="shared" si="6"/>
        <v>0</v>
      </c>
      <c r="O16" s="38">
        <v>41619</v>
      </c>
      <c r="P16" s="38">
        <v>20574</v>
      </c>
      <c r="Q16" s="39">
        <f t="shared" si="7"/>
        <v>61.90539937527889</v>
      </c>
      <c r="R16" s="38">
        <v>1054</v>
      </c>
      <c r="S16" s="36"/>
      <c r="T16" s="36"/>
      <c r="U16" s="36"/>
      <c r="V16" s="36" t="s">
        <v>33</v>
      </c>
      <c r="W16" s="36"/>
      <c r="X16" s="36"/>
      <c r="Y16" s="36"/>
      <c r="Z16" s="36" t="s">
        <v>33</v>
      </c>
      <c r="AA16" s="48" t="s">
        <v>167</v>
      </c>
    </row>
    <row r="17" spans="1:27" s="42" customFormat="1" ht="13.5" customHeight="1" x14ac:dyDescent="0.2">
      <c r="A17" s="36" t="s">
        <v>29</v>
      </c>
      <c r="B17" s="37" t="s">
        <v>51</v>
      </c>
      <c r="C17" s="36" t="s">
        <v>52</v>
      </c>
      <c r="D17" s="38">
        <f t="shared" si="0"/>
        <v>50434</v>
      </c>
      <c r="E17" s="38">
        <f t="shared" si="1"/>
        <v>7156</v>
      </c>
      <c r="F17" s="39">
        <f t="shared" si="2"/>
        <v>14.18884086132371</v>
      </c>
      <c r="G17" s="38">
        <v>6948</v>
      </c>
      <c r="H17" s="38">
        <v>208</v>
      </c>
      <c r="I17" s="38">
        <f t="shared" si="3"/>
        <v>43278</v>
      </c>
      <c r="J17" s="39">
        <f t="shared" si="4"/>
        <v>85.811159138676288</v>
      </c>
      <c r="K17" s="38">
        <v>27398</v>
      </c>
      <c r="L17" s="39">
        <f t="shared" si="5"/>
        <v>54.32446365547051</v>
      </c>
      <c r="M17" s="38">
        <v>1919</v>
      </c>
      <c r="N17" s="39">
        <f t="shared" si="6"/>
        <v>3.8049728357853829</v>
      </c>
      <c r="O17" s="38">
        <v>13961</v>
      </c>
      <c r="P17" s="38">
        <v>12952</v>
      </c>
      <c r="Q17" s="39">
        <f t="shared" si="7"/>
        <v>27.681722647420393</v>
      </c>
      <c r="R17" s="38">
        <v>583</v>
      </c>
      <c r="S17" s="36" t="s">
        <v>33</v>
      </c>
      <c r="T17" s="36"/>
      <c r="U17" s="36"/>
      <c r="V17" s="36"/>
      <c r="W17" s="36" t="s">
        <v>33</v>
      </c>
      <c r="X17" s="36"/>
      <c r="Y17" s="36"/>
      <c r="Z17" s="36"/>
      <c r="AA17" s="48" t="s">
        <v>156</v>
      </c>
    </row>
    <row r="18" spans="1:27" s="42" customFormat="1" ht="13.5" customHeight="1" x14ac:dyDescent="0.2">
      <c r="A18" s="36" t="s">
        <v>29</v>
      </c>
      <c r="B18" s="37" t="s">
        <v>53</v>
      </c>
      <c r="C18" s="36" t="s">
        <v>54</v>
      </c>
      <c r="D18" s="38">
        <f t="shared" si="0"/>
        <v>55915</v>
      </c>
      <c r="E18" s="38">
        <f t="shared" si="1"/>
        <v>1921</v>
      </c>
      <c r="F18" s="39">
        <f t="shared" si="2"/>
        <v>3.4355718501296608</v>
      </c>
      <c r="G18" s="38">
        <v>1921</v>
      </c>
      <c r="H18" s="38">
        <v>0</v>
      </c>
      <c r="I18" s="38">
        <f t="shared" si="3"/>
        <v>53994</v>
      </c>
      <c r="J18" s="39">
        <f t="shared" si="4"/>
        <v>96.564428149870338</v>
      </c>
      <c r="K18" s="38">
        <v>44956</v>
      </c>
      <c r="L18" s="39">
        <f t="shared" si="5"/>
        <v>80.400608065814183</v>
      </c>
      <c r="M18" s="38">
        <v>0</v>
      </c>
      <c r="N18" s="39">
        <f t="shared" si="6"/>
        <v>0</v>
      </c>
      <c r="O18" s="38">
        <v>9038</v>
      </c>
      <c r="P18" s="38">
        <v>0</v>
      </c>
      <c r="Q18" s="39">
        <f t="shared" si="7"/>
        <v>16.163820084056159</v>
      </c>
      <c r="R18" s="38">
        <v>4329</v>
      </c>
      <c r="S18" s="36"/>
      <c r="T18" s="36"/>
      <c r="U18" s="36"/>
      <c r="V18" s="36" t="s">
        <v>33</v>
      </c>
      <c r="W18" s="36"/>
      <c r="X18" s="36"/>
      <c r="Y18" s="36"/>
      <c r="Z18" s="36" t="s">
        <v>33</v>
      </c>
      <c r="AA18" s="48" t="s">
        <v>168</v>
      </c>
    </row>
    <row r="19" spans="1:27" s="42" customFormat="1" ht="13.5" customHeight="1" x14ac:dyDescent="0.2">
      <c r="A19" s="36" t="s">
        <v>29</v>
      </c>
      <c r="B19" s="37" t="s">
        <v>55</v>
      </c>
      <c r="C19" s="36" t="s">
        <v>56</v>
      </c>
      <c r="D19" s="38">
        <f t="shared" si="0"/>
        <v>57398</v>
      </c>
      <c r="E19" s="38">
        <f t="shared" si="1"/>
        <v>6524</v>
      </c>
      <c r="F19" s="39">
        <f t="shared" si="2"/>
        <v>11.366249695111327</v>
      </c>
      <c r="G19" s="38">
        <v>6500</v>
      </c>
      <c r="H19" s="38">
        <v>24</v>
      </c>
      <c r="I19" s="38">
        <f t="shared" si="3"/>
        <v>50874</v>
      </c>
      <c r="J19" s="39">
        <f t="shared" si="4"/>
        <v>88.633750304888665</v>
      </c>
      <c r="K19" s="38">
        <v>40785</v>
      </c>
      <c r="L19" s="39">
        <f t="shared" si="5"/>
        <v>71.0564828042789</v>
      </c>
      <c r="M19" s="38">
        <v>0</v>
      </c>
      <c r="N19" s="39">
        <f t="shared" si="6"/>
        <v>0</v>
      </c>
      <c r="O19" s="38">
        <v>10089</v>
      </c>
      <c r="P19" s="38">
        <v>7216</v>
      </c>
      <c r="Q19" s="39">
        <f t="shared" si="7"/>
        <v>17.577267500609778</v>
      </c>
      <c r="R19" s="38">
        <v>1636</v>
      </c>
      <c r="S19" s="36" t="s">
        <v>33</v>
      </c>
      <c r="T19" s="36"/>
      <c r="U19" s="36"/>
      <c r="V19" s="36"/>
      <c r="W19" s="36"/>
      <c r="X19" s="36"/>
      <c r="Y19" s="36"/>
      <c r="Z19" s="36" t="s">
        <v>33</v>
      </c>
      <c r="AA19" s="48" t="s">
        <v>169</v>
      </c>
    </row>
    <row r="20" spans="1:27" s="42" customFormat="1" ht="13.5" customHeight="1" x14ac:dyDescent="0.2">
      <c r="A20" s="36" t="s">
        <v>29</v>
      </c>
      <c r="B20" s="37" t="s">
        <v>57</v>
      </c>
      <c r="C20" s="36" t="s">
        <v>58</v>
      </c>
      <c r="D20" s="38">
        <f t="shared" si="0"/>
        <v>144967</v>
      </c>
      <c r="E20" s="38">
        <f t="shared" si="1"/>
        <v>7558</v>
      </c>
      <c r="F20" s="39">
        <f t="shared" si="2"/>
        <v>5.2136003366283354</v>
      </c>
      <c r="G20" s="38">
        <v>7558</v>
      </c>
      <c r="H20" s="38">
        <v>0</v>
      </c>
      <c r="I20" s="38">
        <f t="shared" si="3"/>
        <v>137409</v>
      </c>
      <c r="J20" s="39">
        <f t="shared" si="4"/>
        <v>94.786399663371668</v>
      </c>
      <c r="K20" s="38">
        <v>101648</v>
      </c>
      <c r="L20" s="39">
        <f t="shared" si="5"/>
        <v>70.118026861285671</v>
      </c>
      <c r="M20" s="38">
        <v>0</v>
      </c>
      <c r="N20" s="39">
        <f t="shared" si="6"/>
        <v>0</v>
      </c>
      <c r="O20" s="38">
        <v>35761</v>
      </c>
      <c r="P20" s="38">
        <v>27610</v>
      </c>
      <c r="Q20" s="39">
        <f t="shared" si="7"/>
        <v>24.66837280208599</v>
      </c>
      <c r="R20" s="38">
        <v>2836</v>
      </c>
      <c r="S20" s="36"/>
      <c r="T20" s="36"/>
      <c r="U20" s="36"/>
      <c r="V20" s="36" t="s">
        <v>33</v>
      </c>
      <c r="W20" s="36"/>
      <c r="X20" s="36"/>
      <c r="Y20" s="36"/>
      <c r="Z20" s="36" t="s">
        <v>33</v>
      </c>
      <c r="AA20" s="48" t="s">
        <v>170</v>
      </c>
    </row>
    <row r="21" spans="1:27" s="42" customFormat="1" ht="13.5" customHeight="1" x14ac:dyDescent="0.2">
      <c r="A21" s="36" t="s">
        <v>29</v>
      </c>
      <c r="B21" s="37" t="s">
        <v>59</v>
      </c>
      <c r="C21" s="36" t="s">
        <v>60</v>
      </c>
      <c r="D21" s="38">
        <f t="shared" si="0"/>
        <v>99159</v>
      </c>
      <c r="E21" s="38">
        <f t="shared" si="1"/>
        <v>3795</v>
      </c>
      <c r="F21" s="39">
        <f t="shared" si="2"/>
        <v>3.827186639639367</v>
      </c>
      <c r="G21" s="38">
        <v>3795</v>
      </c>
      <c r="H21" s="38">
        <v>0</v>
      </c>
      <c r="I21" s="38">
        <f t="shared" si="3"/>
        <v>95364</v>
      </c>
      <c r="J21" s="39">
        <f t="shared" si="4"/>
        <v>96.172813360360635</v>
      </c>
      <c r="K21" s="38">
        <v>87039</v>
      </c>
      <c r="L21" s="39">
        <f t="shared" si="5"/>
        <v>87.77720630502526</v>
      </c>
      <c r="M21" s="38">
        <v>0</v>
      </c>
      <c r="N21" s="39">
        <f t="shared" si="6"/>
        <v>0</v>
      </c>
      <c r="O21" s="38">
        <v>8325</v>
      </c>
      <c r="P21" s="38">
        <v>2584</v>
      </c>
      <c r="Q21" s="39">
        <f t="shared" si="7"/>
        <v>8.3956070553353701</v>
      </c>
      <c r="R21" s="38">
        <v>6070</v>
      </c>
      <c r="S21" s="36"/>
      <c r="T21" s="36"/>
      <c r="U21" s="36"/>
      <c r="V21" s="36" t="s">
        <v>33</v>
      </c>
      <c r="W21" s="36"/>
      <c r="X21" s="36"/>
      <c r="Y21" s="36"/>
      <c r="Z21" s="36" t="s">
        <v>33</v>
      </c>
      <c r="AA21" s="48" t="s">
        <v>155</v>
      </c>
    </row>
    <row r="22" spans="1:27" s="42" customFormat="1" ht="13.5" customHeight="1" x14ac:dyDescent="0.2">
      <c r="A22" s="36" t="s">
        <v>29</v>
      </c>
      <c r="B22" s="37" t="s">
        <v>61</v>
      </c>
      <c r="C22" s="36" t="s">
        <v>62</v>
      </c>
      <c r="D22" s="38">
        <f t="shared" si="0"/>
        <v>26754</v>
      </c>
      <c r="E22" s="38">
        <f t="shared" si="1"/>
        <v>2779</v>
      </c>
      <c r="F22" s="39">
        <f t="shared" si="2"/>
        <v>10.387231815803244</v>
      </c>
      <c r="G22" s="38">
        <v>2779</v>
      </c>
      <c r="H22" s="38">
        <v>0</v>
      </c>
      <c r="I22" s="38">
        <f t="shared" si="3"/>
        <v>23975</v>
      </c>
      <c r="J22" s="39">
        <f t="shared" si="4"/>
        <v>89.612768184196753</v>
      </c>
      <c r="K22" s="38">
        <v>4245</v>
      </c>
      <c r="L22" s="39">
        <f t="shared" si="5"/>
        <v>15.86678627494954</v>
      </c>
      <c r="M22" s="38">
        <v>0</v>
      </c>
      <c r="N22" s="39">
        <f t="shared" si="6"/>
        <v>0</v>
      </c>
      <c r="O22" s="38">
        <v>19730</v>
      </c>
      <c r="P22" s="38">
        <v>12006</v>
      </c>
      <c r="Q22" s="39">
        <f t="shared" si="7"/>
        <v>73.74598190924722</v>
      </c>
      <c r="R22" s="38">
        <v>575</v>
      </c>
      <c r="S22" s="36"/>
      <c r="T22" s="36"/>
      <c r="U22" s="36"/>
      <c r="V22" s="36" t="s">
        <v>33</v>
      </c>
      <c r="W22" s="36"/>
      <c r="X22" s="36"/>
      <c r="Y22" s="36"/>
      <c r="Z22" s="36" t="s">
        <v>33</v>
      </c>
      <c r="AA22" s="48" t="s">
        <v>171</v>
      </c>
    </row>
    <row r="23" spans="1:27" s="42" customFormat="1" ht="13.5" customHeight="1" x14ac:dyDescent="0.2">
      <c r="A23" s="36" t="s">
        <v>29</v>
      </c>
      <c r="B23" s="37" t="s">
        <v>63</v>
      </c>
      <c r="C23" s="36" t="s">
        <v>64</v>
      </c>
      <c r="D23" s="38">
        <f t="shared" si="0"/>
        <v>54704</v>
      </c>
      <c r="E23" s="38">
        <f t="shared" si="1"/>
        <v>1012</v>
      </c>
      <c r="F23" s="39">
        <f t="shared" si="2"/>
        <v>1.8499561275226677</v>
      </c>
      <c r="G23" s="38">
        <v>1012</v>
      </c>
      <c r="H23" s="38">
        <v>0</v>
      </c>
      <c r="I23" s="38">
        <f t="shared" si="3"/>
        <v>53692</v>
      </c>
      <c r="J23" s="39">
        <f t="shared" si="4"/>
        <v>98.150043872477326</v>
      </c>
      <c r="K23" s="38">
        <v>2983</v>
      </c>
      <c r="L23" s="39">
        <f t="shared" si="5"/>
        <v>5.4529833284586138</v>
      </c>
      <c r="M23" s="38">
        <v>1934</v>
      </c>
      <c r="N23" s="39">
        <f t="shared" si="6"/>
        <v>3.5353904650482595</v>
      </c>
      <c r="O23" s="38">
        <v>48775</v>
      </c>
      <c r="P23" s="38">
        <v>25136</v>
      </c>
      <c r="Q23" s="39">
        <f t="shared" si="7"/>
        <v>89.161670078970459</v>
      </c>
      <c r="R23" s="38">
        <v>1960</v>
      </c>
      <c r="S23" s="36"/>
      <c r="T23" s="36"/>
      <c r="U23" s="36"/>
      <c r="V23" s="36" t="s">
        <v>33</v>
      </c>
      <c r="W23" s="36"/>
      <c r="X23" s="36"/>
      <c r="Y23" s="36"/>
      <c r="Z23" s="36" t="s">
        <v>33</v>
      </c>
      <c r="AA23" s="48" t="s">
        <v>172</v>
      </c>
    </row>
    <row r="24" spans="1:27" s="42" customFormat="1" ht="13.5" customHeight="1" x14ac:dyDescent="0.2">
      <c r="A24" s="36" t="s">
        <v>29</v>
      </c>
      <c r="B24" s="37" t="s">
        <v>65</v>
      </c>
      <c r="C24" s="36" t="s">
        <v>66</v>
      </c>
      <c r="D24" s="38">
        <f t="shared" si="0"/>
        <v>24274</v>
      </c>
      <c r="E24" s="38">
        <f t="shared" si="1"/>
        <v>1256</v>
      </c>
      <c r="F24" s="39">
        <f t="shared" si="2"/>
        <v>5.1742605256653214</v>
      </c>
      <c r="G24" s="38">
        <v>1256</v>
      </c>
      <c r="H24" s="38">
        <v>0</v>
      </c>
      <c r="I24" s="38">
        <f t="shared" si="3"/>
        <v>23018</v>
      </c>
      <c r="J24" s="39">
        <f t="shared" si="4"/>
        <v>94.825739474334682</v>
      </c>
      <c r="K24" s="38">
        <v>15531</v>
      </c>
      <c r="L24" s="39">
        <f t="shared" si="5"/>
        <v>63.982038394990525</v>
      </c>
      <c r="M24" s="38">
        <v>0</v>
      </c>
      <c r="N24" s="39">
        <f t="shared" si="6"/>
        <v>0</v>
      </c>
      <c r="O24" s="38">
        <v>7487</v>
      </c>
      <c r="P24" s="38">
        <v>5601</v>
      </c>
      <c r="Q24" s="39">
        <f t="shared" si="7"/>
        <v>30.843701079344154</v>
      </c>
      <c r="R24" s="38">
        <v>126</v>
      </c>
      <c r="S24" s="36"/>
      <c r="T24" s="36"/>
      <c r="U24" s="36"/>
      <c r="V24" s="36" t="s">
        <v>33</v>
      </c>
      <c r="W24" s="36"/>
      <c r="X24" s="36"/>
      <c r="Y24" s="36"/>
      <c r="Z24" s="36" t="s">
        <v>33</v>
      </c>
      <c r="AA24" s="48" t="s">
        <v>154</v>
      </c>
    </row>
    <row r="25" spans="1:27" s="42" customFormat="1" ht="13.5" customHeight="1" x14ac:dyDescent="0.2">
      <c r="A25" s="36" t="s">
        <v>29</v>
      </c>
      <c r="B25" s="37" t="s">
        <v>67</v>
      </c>
      <c r="C25" s="36" t="s">
        <v>68</v>
      </c>
      <c r="D25" s="38">
        <f t="shared" si="0"/>
        <v>33840</v>
      </c>
      <c r="E25" s="38">
        <f t="shared" si="1"/>
        <v>1277</v>
      </c>
      <c r="F25" s="39">
        <f t="shared" si="2"/>
        <v>3.7736406619385341</v>
      </c>
      <c r="G25" s="38">
        <v>1179</v>
      </c>
      <c r="H25" s="38">
        <v>98</v>
      </c>
      <c r="I25" s="38">
        <f t="shared" si="3"/>
        <v>32563</v>
      </c>
      <c r="J25" s="39">
        <f t="shared" si="4"/>
        <v>96.226359338061457</v>
      </c>
      <c r="K25" s="38">
        <v>5609</v>
      </c>
      <c r="L25" s="39">
        <f t="shared" si="5"/>
        <v>16.575059101654848</v>
      </c>
      <c r="M25" s="38">
        <v>0</v>
      </c>
      <c r="N25" s="39">
        <f t="shared" si="6"/>
        <v>0</v>
      </c>
      <c r="O25" s="38">
        <v>26954</v>
      </c>
      <c r="P25" s="38">
        <v>8260</v>
      </c>
      <c r="Q25" s="39">
        <f t="shared" si="7"/>
        <v>79.651300236406612</v>
      </c>
      <c r="R25" s="38">
        <v>483</v>
      </c>
      <c r="S25" s="36"/>
      <c r="T25" s="36"/>
      <c r="U25" s="36"/>
      <c r="V25" s="36" t="s">
        <v>33</v>
      </c>
      <c r="W25" s="36"/>
      <c r="X25" s="36"/>
      <c r="Y25" s="36"/>
      <c r="Z25" s="36" t="s">
        <v>33</v>
      </c>
      <c r="AA25" s="48" t="s">
        <v>173</v>
      </c>
    </row>
    <row r="26" spans="1:27" s="42" customFormat="1" ht="13.5" customHeight="1" x14ac:dyDescent="0.2">
      <c r="A26" s="36" t="s">
        <v>29</v>
      </c>
      <c r="B26" s="37" t="s">
        <v>69</v>
      </c>
      <c r="C26" s="36" t="s">
        <v>70</v>
      </c>
      <c r="D26" s="38">
        <f t="shared" si="0"/>
        <v>41413</v>
      </c>
      <c r="E26" s="38">
        <f t="shared" si="1"/>
        <v>2155</v>
      </c>
      <c r="F26" s="39">
        <f t="shared" si="2"/>
        <v>5.2036800038635214</v>
      </c>
      <c r="G26" s="38">
        <v>2155</v>
      </c>
      <c r="H26" s="38">
        <v>0</v>
      </c>
      <c r="I26" s="38">
        <f t="shared" si="3"/>
        <v>39258</v>
      </c>
      <c r="J26" s="39">
        <f t="shared" si="4"/>
        <v>94.796319996136475</v>
      </c>
      <c r="K26" s="38">
        <v>17878</v>
      </c>
      <c r="L26" s="39">
        <f t="shared" si="5"/>
        <v>43.17001907613551</v>
      </c>
      <c r="M26" s="38">
        <v>0</v>
      </c>
      <c r="N26" s="39">
        <f t="shared" si="6"/>
        <v>0</v>
      </c>
      <c r="O26" s="38">
        <v>21380</v>
      </c>
      <c r="P26" s="38">
        <v>13847</v>
      </c>
      <c r="Q26" s="39">
        <f t="shared" si="7"/>
        <v>51.626300920000965</v>
      </c>
      <c r="R26" s="38">
        <v>413</v>
      </c>
      <c r="S26" s="36"/>
      <c r="T26" s="36"/>
      <c r="U26" s="36"/>
      <c r="V26" s="36" t="s">
        <v>33</v>
      </c>
      <c r="W26" s="36"/>
      <c r="X26" s="36"/>
      <c r="Y26" s="36"/>
      <c r="Z26" s="36" t="s">
        <v>33</v>
      </c>
      <c r="AA26" s="48" t="s">
        <v>153</v>
      </c>
    </row>
    <row r="27" spans="1:27" s="42" customFormat="1" ht="13.5" customHeight="1" x14ac:dyDescent="0.2">
      <c r="A27" s="36" t="s">
        <v>29</v>
      </c>
      <c r="B27" s="37" t="s">
        <v>71</v>
      </c>
      <c r="C27" s="36" t="s">
        <v>72</v>
      </c>
      <c r="D27" s="38">
        <f t="shared" si="0"/>
        <v>33034</v>
      </c>
      <c r="E27" s="38">
        <f t="shared" si="1"/>
        <v>1779</v>
      </c>
      <c r="F27" s="39">
        <f t="shared" si="2"/>
        <v>5.385360537627899</v>
      </c>
      <c r="G27" s="38">
        <v>1779</v>
      </c>
      <c r="H27" s="38">
        <v>0</v>
      </c>
      <c r="I27" s="38">
        <f t="shared" si="3"/>
        <v>31255</v>
      </c>
      <c r="J27" s="39">
        <f t="shared" si="4"/>
        <v>94.614639462372097</v>
      </c>
      <c r="K27" s="38">
        <v>17329</v>
      </c>
      <c r="L27" s="39">
        <f t="shared" si="5"/>
        <v>52.458073500030267</v>
      </c>
      <c r="M27" s="38">
        <v>0</v>
      </c>
      <c r="N27" s="39">
        <f t="shared" si="6"/>
        <v>0</v>
      </c>
      <c r="O27" s="38">
        <v>13926</v>
      </c>
      <c r="P27" s="38">
        <v>11265</v>
      </c>
      <c r="Q27" s="39">
        <f t="shared" si="7"/>
        <v>42.15656596234183</v>
      </c>
      <c r="R27" s="38">
        <v>344</v>
      </c>
      <c r="S27" s="36"/>
      <c r="T27" s="36"/>
      <c r="U27" s="36"/>
      <c r="V27" s="36" t="s">
        <v>33</v>
      </c>
      <c r="W27" s="36"/>
      <c r="X27" s="36"/>
      <c r="Y27" s="36"/>
      <c r="Z27" s="36" t="s">
        <v>33</v>
      </c>
      <c r="AA27" s="48" t="s">
        <v>152</v>
      </c>
    </row>
    <row r="28" spans="1:27" s="42" customFormat="1" ht="13.5" customHeight="1" x14ac:dyDescent="0.2">
      <c r="A28" s="36" t="s">
        <v>29</v>
      </c>
      <c r="B28" s="37" t="s">
        <v>73</v>
      </c>
      <c r="C28" s="36" t="s">
        <v>74</v>
      </c>
      <c r="D28" s="38">
        <f t="shared" si="0"/>
        <v>34591</v>
      </c>
      <c r="E28" s="38">
        <f t="shared" si="1"/>
        <v>637</v>
      </c>
      <c r="F28" s="39">
        <f t="shared" si="2"/>
        <v>1.8415194703824695</v>
      </c>
      <c r="G28" s="38">
        <v>637</v>
      </c>
      <c r="H28" s="38">
        <v>0</v>
      </c>
      <c r="I28" s="38">
        <f t="shared" si="3"/>
        <v>33954</v>
      </c>
      <c r="J28" s="39">
        <f t="shared" si="4"/>
        <v>98.158480529617535</v>
      </c>
      <c r="K28" s="38">
        <v>16964</v>
      </c>
      <c r="L28" s="39">
        <f t="shared" si="5"/>
        <v>49.041658234800963</v>
      </c>
      <c r="M28" s="38">
        <v>0</v>
      </c>
      <c r="N28" s="39">
        <f t="shared" si="6"/>
        <v>0</v>
      </c>
      <c r="O28" s="38">
        <v>16990</v>
      </c>
      <c r="P28" s="38">
        <v>4664</v>
      </c>
      <c r="Q28" s="39">
        <f t="shared" si="7"/>
        <v>49.116822294816572</v>
      </c>
      <c r="R28" s="38">
        <v>536</v>
      </c>
      <c r="S28" s="36"/>
      <c r="T28" s="36"/>
      <c r="U28" s="36"/>
      <c r="V28" s="36" t="s">
        <v>33</v>
      </c>
      <c r="W28" s="36"/>
      <c r="X28" s="36"/>
      <c r="Y28" s="36"/>
      <c r="Z28" s="36" t="s">
        <v>33</v>
      </c>
      <c r="AA28" s="48" t="s">
        <v>174</v>
      </c>
    </row>
    <row r="29" spans="1:27" s="42" customFormat="1" ht="13.5" customHeight="1" x14ac:dyDescent="0.2">
      <c r="A29" s="36" t="s">
        <v>29</v>
      </c>
      <c r="B29" s="37" t="s">
        <v>75</v>
      </c>
      <c r="C29" s="36" t="s">
        <v>76</v>
      </c>
      <c r="D29" s="38">
        <f t="shared" si="0"/>
        <v>24931</v>
      </c>
      <c r="E29" s="38">
        <f t="shared" si="1"/>
        <v>609</v>
      </c>
      <c r="F29" s="39">
        <f t="shared" si="2"/>
        <v>2.4427419678312141</v>
      </c>
      <c r="G29" s="38">
        <v>609</v>
      </c>
      <c r="H29" s="38">
        <v>0</v>
      </c>
      <c r="I29" s="38">
        <f t="shared" si="3"/>
        <v>24322</v>
      </c>
      <c r="J29" s="39">
        <f t="shared" si="4"/>
        <v>97.557258032168775</v>
      </c>
      <c r="K29" s="38">
        <v>21944</v>
      </c>
      <c r="L29" s="39">
        <f t="shared" si="5"/>
        <v>88.018932253018335</v>
      </c>
      <c r="M29" s="38">
        <v>0</v>
      </c>
      <c r="N29" s="39">
        <f t="shared" si="6"/>
        <v>0</v>
      </c>
      <c r="O29" s="38">
        <v>2378</v>
      </c>
      <c r="P29" s="38">
        <v>721</v>
      </c>
      <c r="Q29" s="39">
        <f t="shared" si="7"/>
        <v>9.5383257791504548</v>
      </c>
      <c r="R29" s="38">
        <v>520</v>
      </c>
      <c r="S29" s="36"/>
      <c r="T29" s="36"/>
      <c r="U29" s="36"/>
      <c r="V29" s="36" t="s">
        <v>33</v>
      </c>
      <c r="W29" s="36"/>
      <c r="X29" s="36"/>
      <c r="Y29" s="36"/>
      <c r="Z29" s="36" t="s">
        <v>33</v>
      </c>
      <c r="AA29" s="48" t="s">
        <v>175</v>
      </c>
    </row>
    <row r="30" spans="1:27" s="42" customFormat="1" ht="13.5" customHeight="1" x14ac:dyDescent="0.2">
      <c r="A30" s="36" t="s">
        <v>29</v>
      </c>
      <c r="B30" s="37" t="s">
        <v>77</v>
      </c>
      <c r="C30" s="36" t="s">
        <v>78</v>
      </c>
      <c r="D30" s="38">
        <f t="shared" si="0"/>
        <v>22757</v>
      </c>
      <c r="E30" s="38">
        <f t="shared" si="1"/>
        <v>1784</v>
      </c>
      <c r="F30" s="39">
        <f t="shared" si="2"/>
        <v>7.8393461352550862</v>
      </c>
      <c r="G30" s="38">
        <v>1784</v>
      </c>
      <c r="H30" s="38">
        <v>0</v>
      </c>
      <c r="I30" s="38">
        <f t="shared" si="3"/>
        <v>20973</v>
      </c>
      <c r="J30" s="39">
        <f t="shared" si="4"/>
        <v>92.160653864744916</v>
      </c>
      <c r="K30" s="38">
        <v>15918</v>
      </c>
      <c r="L30" s="39">
        <f t="shared" si="5"/>
        <v>69.947708397416179</v>
      </c>
      <c r="M30" s="38">
        <v>0</v>
      </c>
      <c r="N30" s="39">
        <f t="shared" si="6"/>
        <v>0</v>
      </c>
      <c r="O30" s="38">
        <v>5055</v>
      </c>
      <c r="P30" s="38">
        <v>1207</v>
      </c>
      <c r="Q30" s="39">
        <f t="shared" si="7"/>
        <v>22.212945467328733</v>
      </c>
      <c r="R30" s="38">
        <v>271</v>
      </c>
      <c r="S30" s="36"/>
      <c r="T30" s="36"/>
      <c r="U30" s="36"/>
      <c r="V30" s="36" t="s">
        <v>33</v>
      </c>
      <c r="W30" s="36"/>
      <c r="X30" s="36"/>
      <c r="Y30" s="36"/>
      <c r="Z30" s="36" t="s">
        <v>33</v>
      </c>
      <c r="AA30" s="48" t="s">
        <v>176</v>
      </c>
    </row>
    <row r="31" spans="1:27" s="42" customFormat="1" ht="13.5" customHeight="1" x14ac:dyDescent="0.2">
      <c r="A31" s="36" t="s">
        <v>29</v>
      </c>
      <c r="B31" s="37" t="s">
        <v>79</v>
      </c>
      <c r="C31" s="36" t="s">
        <v>80</v>
      </c>
      <c r="D31" s="38">
        <f t="shared" si="0"/>
        <v>28535</v>
      </c>
      <c r="E31" s="38">
        <f t="shared" si="1"/>
        <v>3529</v>
      </c>
      <c r="F31" s="39">
        <f t="shared" si="2"/>
        <v>12.367268267040476</v>
      </c>
      <c r="G31" s="38">
        <v>3529</v>
      </c>
      <c r="H31" s="38">
        <v>0</v>
      </c>
      <c r="I31" s="38">
        <f t="shared" si="3"/>
        <v>25006</v>
      </c>
      <c r="J31" s="39">
        <f t="shared" si="4"/>
        <v>87.632731732959527</v>
      </c>
      <c r="K31" s="38">
        <v>7595</v>
      </c>
      <c r="L31" s="39">
        <f t="shared" si="5"/>
        <v>26.616435955843698</v>
      </c>
      <c r="M31" s="38">
        <v>916</v>
      </c>
      <c r="N31" s="39">
        <f t="shared" si="6"/>
        <v>3.210092868407219</v>
      </c>
      <c r="O31" s="38">
        <v>16495</v>
      </c>
      <c r="P31" s="38">
        <v>7656</v>
      </c>
      <c r="Q31" s="39">
        <f t="shared" si="7"/>
        <v>57.806202908708606</v>
      </c>
      <c r="R31" s="38">
        <v>531</v>
      </c>
      <c r="S31" s="36"/>
      <c r="T31" s="36"/>
      <c r="U31" s="36"/>
      <c r="V31" s="36" t="s">
        <v>33</v>
      </c>
      <c r="W31" s="36"/>
      <c r="X31" s="36"/>
      <c r="Y31" s="36"/>
      <c r="Z31" s="36" t="s">
        <v>33</v>
      </c>
      <c r="AA31" s="48" t="s">
        <v>177</v>
      </c>
    </row>
    <row r="32" spans="1:27" s="42" customFormat="1" ht="13.5" customHeight="1" x14ac:dyDescent="0.2">
      <c r="A32" s="36" t="s">
        <v>29</v>
      </c>
      <c r="B32" s="37" t="s">
        <v>81</v>
      </c>
      <c r="C32" s="36" t="s">
        <v>82</v>
      </c>
      <c r="D32" s="38">
        <f t="shared" si="0"/>
        <v>27451</v>
      </c>
      <c r="E32" s="38">
        <f t="shared" si="1"/>
        <v>1381</v>
      </c>
      <c r="F32" s="39">
        <f t="shared" si="2"/>
        <v>5.0307821208699135</v>
      </c>
      <c r="G32" s="38">
        <v>1355</v>
      </c>
      <c r="H32" s="38">
        <v>26</v>
      </c>
      <c r="I32" s="38">
        <f t="shared" si="3"/>
        <v>26070</v>
      </c>
      <c r="J32" s="39">
        <f t="shared" si="4"/>
        <v>94.969217879130085</v>
      </c>
      <c r="K32" s="38">
        <v>10538</v>
      </c>
      <c r="L32" s="39">
        <f t="shared" si="5"/>
        <v>38.388401151142034</v>
      </c>
      <c r="M32" s="38">
        <v>0</v>
      </c>
      <c r="N32" s="39">
        <f t="shared" si="6"/>
        <v>0</v>
      </c>
      <c r="O32" s="38">
        <v>15532</v>
      </c>
      <c r="P32" s="38">
        <v>7811</v>
      </c>
      <c r="Q32" s="39">
        <f t="shared" si="7"/>
        <v>56.580816727988051</v>
      </c>
      <c r="R32" s="38">
        <v>792</v>
      </c>
      <c r="S32" s="36"/>
      <c r="T32" s="36"/>
      <c r="U32" s="36"/>
      <c r="V32" s="36" t="s">
        <v>33</v>
      </c>
      <c r="W32" s="36"/>
      <c r="X32" s="36"/>
      <c r="Y32" s="36"/>
      <c r="Z32" s="36" t="s">
        <v>33</v>
      </c>
      <c r="AA32" s="48" t="s">
        <v>178</v>
      </c>
    </row>
    <row r="33" spans="1:27" s="42" customFormat="1" ht="13.5" customHeight="1" x14ac:dyDescent="0.2">
      <c r="A33" s="36" t="s">
        <v>29</v>
      </c>
      <c r="B33" s="37" t="s">
        <v>83</v>
      </c>
      <c r="C33" s="36" t="s">
        <v>84</v>
      </c>
      <c r="D33" s="38">
        <f t="shared" si="0"/>
        <v>7237</v>
      </c>
      <c r="E33" s="38">
        <f t="shared" si="1"/>
        <v>228</v>
      </c>
      <c r="F33" s="39">
        <f t="shared" si="2"/>
        <v>3.1504767168716321</v>
      </c>
      <c r="G33" s="38">
        <v>228</v>
      </c>
      <c r="H33" s="38">
        <v>0</v>
      </c>
      <c r="I33" s="38">
        <f t="shared" si="3"/>
        <v>7009</v>
      </c>
      <c r="J33" s="39">
        <f t="shared" si="4"/>
        <v>96.849523283128363</v>
      </c>
      <c r="K33" s="38">
        <v>4171</v>
      </c>
      <c r="L33" s="39">
        <f t="shared" si="5"/>
        <v>57.634378886278846</v>
      </c>
      <c r="M33" s="38">
        <v>0</v>
      </c>
      <c r="N33" s="39">
        <f t="shared" si="6"/>
        <v>0</v>
      </c>
      <c r="O33" s="38">
        <v>2838</v>
      </c>
      <c r="P33" s="38">
        <v>2061</v>
      </c>
      <c r="Q33" s="39">
        <f t="shared" si="7"/>
        <v>39.215144396849524</v>
      </c>
      <c r="R33" s="38">
        <v>123</v>
      </c>
      <c r="S33" s="36" t="s">
        <v>33</v>
      </c>
      <c r="T33" s="36"/>
      <c r="U33" s="36"/>
      <c r="V33" s="36"/>
      <c r="W33" s="36" t="s">
        <v>33</v>
      </c>
      <c r="X33" s="36"/>
      <c r="Y33" s="36"/>
      <c r="Z33" s="36"/>
      <c r="AA33" s="48" t="s">
        <v>179</v>
      </c>
    </row>
    <row r="34" spans="1:27" s="42" customFormat="1" ht="13.5" customHeight="1" x14ac:dyDescent="0.2">
      <c r="A34" s="36" t="s">
        <v>29</v>
      </c>
      <c r="B34" s="37" t="s">
        <v>85</v>
      </c>
      <c r="C34" s="36" t="s">
        <v>86</v>
      </c>
      <c r="D34" s="38">
        <f t="shared" si="0"/>
        <v>19182</v>
      </c>
      <c r="E34" s="38">
        <f t="shared" si="1"/>
        <v>1294</v>
      </c>
      <c r="F34" s="39">
        <f t="shared" si="2"/>
        <v>6.745907621728704</v>
      </c>
      <c r="G34" s="38">
        <v>1294</v>
      </c>
      <c r="H34" s="38">
        <v>0</v>
      </c>
      <c r="I34" s="38">
        <f t="shared" si="3"/>
        <v>17888</v>
      </c>
      <c r="J34" s="39">
        <f t="shared" si="4"/>
        <v>93.254092378271295</v>
      </c>
      <c r="K34" s="38">
        <v>6320</v>
      </c>
      <c r="L34" s="39">
        <f t="shared" si="5"/>
        <v>32.947554999478676</v>
      </c>
      <c r="M34" s="38">
        <v>0</v>
      </c>
      <c r="N34" s="39">
        <f t="shared" si="6"/>
        <v>0</v>
      </c>
      <c r="O34" s="38">
        <v>11568</v>
      </c>
      <c r="P34" s="38">
        <v>5957</v>
      </c>
      <c r="Q34" s="39">
        <f t="shared" si="7"/>
        <v>60.306537378792612</v>
      </c>
      <c r="R34" s="38">
        <v>350</v>
      </c>
      <c r="S34" s="36"/>
      <c r="T34" s="36"/>
      <c r="U34" s="36"/>
      <c r="V34" s="36" t="s">
        <v>33</v>
      </c>
      <c r="W34" s="36"/>
      <c r="X34" s="36"/>
      <c r="Y34" s="36"/>
      <c r="Z34" s="36" t="s">
        <v>33</v>
      </c>
      <c r="AA34" s="48" t="s">
        <v>180</v>
      </c>
    </row>
    <row r="35" spans="1:27" s="42" customFormat="1" ht="13.5" customHeight="1" x14ac:dyDescent="0.2">
      <c r="A35" s="36" t="s">
        <v>29</v>
      </c>
      <c r="B35" s="37" t="s">
        <v>87</v>
      </c>
      <c r="C35" s="36" t="s">
        <v>88</v>
      </c>
      <c r="D35" s="38">
        <f t="shared" si="0"/>
        <v>9942</v>
      </c>
      <c r="E35" s="38">
        <f t="shared" si="1"/>
        <v>489</v>
      </c>
      <c r="F35" s="39">
        <f t="shared" si="2"/>
        <v>4.9185274592637294</v>
      </c>
      <c r="G35" s="38">
        <v>489</v>
      </c>
      <c r="H35" s="38">
        <v>0</v>
      </c>
      <c r="I35" s="38">
        <f t="shared" si="3"/>
        <v>9453</v>
      </c>
      <c r="J35" s="39">
        <f t="shared" si="4"/>
        <v>95.081472540736272</v>
      </c>
      <c r="K35" s="38">
        <v>3156</v>
      </c>
      <c r="L35" s="39">
        <f t="shared" si="5"/>
        <v>31.744115872057936</v>
      </c>
      <c r="M35" s="38">
        <v>0</v>
      </c>
      <c r="N35" s="39">
        <f t="shared" si="6"/>
        <v>0</v>
      </c>
      <c r="O35" s="38">
        <v>6297</v>
      </c>
      <c r="P35" s="38">
        <v>2689</v>
      </c>
      <c r="Q35" s="39">
        <f t="shared" si="7"/>
        <v>63.337356668678332</v>
      </c>
      <c r="R35" s="38">
        <v>318</v>
      </c>
      <c r="S35" s="36"/>
      <c r="T35" s="36"/>
      <c r="U35" s="36"/>
      <c r="V35" s="36" t="s">
        <v>33</v>
      </c>
      <c r="W35" s="36"/>
      <c r="X35" s="36"/>
      <c r="Y35" s="36"/>
      <c r="Z35" s="36" t="s">
        <v>33</v>
      </c>
      <c r="AA35" s="48" t="s">
        <v>181</v>
      </c>
    </row>
    <row r="36" spans="1:27" s="42" customFormat="1" ht="13.5" customHeight="1" x14ac:dyDescent="0.2">
      <c r="A36" s="36" t="s">
        <v>29</v>
      </c>
      <c r="B36" s="37" t="s">
        <v>89</v>
      </c>
      <c r="C36" s="36" t="s">
        <v>90</v>
      </c>
      <c r="D36" s="38">
        <f t="shared" si="0"/>
        <v>14761</v>
      </c>
      <c r="E36" s="38">
        <f t="shared" si="1"/>
        <v>260</v>
      </c>
      <c r="F36" s="39">
        <f t="shared" si="2"/>
        <v>1.7613982792493734</v>
      </c>
      <c r="G36" s="38">
        <v>260</v>
      </c>
      <c r="H36" s="38">
        <v>0</v>
      </c>
      <c r="I36" s="38">
        <f t="shared" si="3"/>
        <v>14501</v>
      </c>
      <c r="J36" s="39">
        <f t="shared" si="4"/>
        <v>98.238601720750623</v>
      </c>
      <c r="K36" s="38">
        <v>12088</v>
      </c>
      <c r="L36" s="39">
        <f t="shared" si="5"/>
        <v>81.891470767563163</v>
      </c>
      <c r="M36" s="38">
        <v>0</v>
      </c>
      <c r="N36" s="39">
        <f t="shared" si="6"/>
        <v>0</v>
      </c>
      <c r="O36" s="38">
        <v>2413</v>
      </c>
      <c r="P36" s="38">
        <v>768</v>
      </c>
      <c r="Q36" s="39">
        <f t="shared" si="7"/>
        <v>16.347130953187452</v>
      </c>
      <c r="R36" s="38">
        <v>189</v>
      </c>
      <c r="S36" s="36"/>
      <c r="T36" s="36"/>
      <c r="U36" s="36"/>
      <c r="V36" s="36" t="s">
        <v>33</v>
      </c>
      <c r="W36" s="36"/>
      <c r="X36" s="36"/>
      <c r="Y36" s="36"/>
      <c r="Z36" s="36" t="s">
        <v>33</v>
      </c>
      <c r="AA36" s="48" t="s">
        <v>182</v>
      </c>
    </row>
    <row r="37" spans="1:27" s="42" customFormat="1" ht="13.5" customHeight="1" x14ac:dyDescent="0.2">
      <c r="A37" s="36" t="s">
        <v>29</v>
      </c>
      <c r="B37" s="37" t="s">
        <v>91</v>
      </c>
      <c r="C37" s="36" t="s">
        <v>92</v>
      </c>
      <c r="D37" s="38">
        <f t="shared" si="0"/>
        <v>21183</v>
      </c>
      <c r="E37" s="38">
        <f t="shared" si="1"/>
        <v>1281</v>
      </c>
      <c r="F37" s="39">
        <f t="shared" si="2"/>
        <v>6.0473020818580938</v>
      </c>
      <c r="G37" s="38">
        <v>1281</v>
      </c>
      <c r="H37" s="38">
        <v>0</v>
      </c>
      <c r="I37" s="38">
        <f t="shared" si="3"/>
        <v>19902</v>
      </c>
      <c r="J37" s="39">
        <f t="shared" si="4"/>
        <v>93.952697918141908</v>
      </c>
      <c r="K37" s="38">
        <v>6676</v>
      </c>
      <c r="L37" s="39">
        <f t="shared" si="5"/>
        <v>31.515838172119153</v>
      </c>
      <c r="M37" s="38">
        <v>0</v>
      </c>
      <c r="N37" s="39">
        <f t="shared" si="6"/>
        <v>0</v>
      </c>
      <c r="O37" s="38">
        <v>13226</v>
      </c>
      <c r="P37" s="38">
        <v>7417</v>
      </c>
      <c r="Q37" s="39">
        <f t="shared" si="7"/>
        <v>62.436859746022755</v>
      </c>
      <c r="R37" s="38">
        <v>157</v>
      </c>
      <c r="S37" s="36"/>
      <c r="T37" s="36"/>
      <c r="U37" s="36"/>
      <c r="V37" s="36" t="s">
        <v>33</v>
      </c>
      <c r="W37" s="36"/>
      <c r="X37" s="36"/>
      <c r="Y37" s="36"/>
      <c r="Z37" s="36" t="s">
        <v>33</v>
      </c>
      <c r="AA37" s="48" t="s">
        <v>183</v>
      </c>
    </row>
    <row r="38" spans="1:27" s="42" customFormat="1" ht="13.5" customHeight="1" x14ac:dyDescent="0.2">
      <c r="A38" s="36" t="s">
        <v>29</v>
      </c>
      <c r="B38" s="37" t="s">
        <v>93</v>
      </c>
      <c r="C38" s="36" t="s">
        <v>94</v>
      </c>
      <c r="D38" s="38">
        <f t="shared" si="0"/>
        <v>23180</v>
      </c>
      <c r="E38" s="38">
        <f t="shared" si="1"/>
        <v>1290</v>
      </c>
      <c r="F38" s="39">
        <f t="shared" si="2"/>
        <v>5.5651423641069888</v>
      </c>
      <c r="G38" s="38">
        <v>1290</v>
      </c>
      <c r="H38" s="38">
        <v>0</v>
      </c>
      <c r="I38" s="38">
        <f t="shared" si="3"/>
        <v>21890</v>
      </c>
      <c r="J38" s="39">
        <f t="shared" si="4"/>
        <v>94.43485763589301</v>
      </c>
      <c r="K38" s="38">
        <v>0</v>
      </c>
      <c r="L38" s="39">
        <f t="shared" si="5"/>
        <v>0</v>
      </c>
      <c r="M38" s="38">
        <v>0</v>
      </c>
      <c r="N38" s="39">
        <f t="shared" si="6"/>
        <v>0</v>
      </c>
      <c r="O38" s="38">
        <v>21890</v>
      </c>
      <c r="P38" s="38">
        <v>14950</v>
      </c>
      <c r="Q38" s="39">
        <f t="shared" si="7"/>
        <v>94.43485763589301</v>
      </c>
      <c r="R38" s="38">
        <v>233</v>
      </c>
      <c r="S38" s="36"/>
      <c r="T38" s="36"/>
      <c r="U38" s="36"/>
      <c r="V38" s="36" t="s">
        <v>33</v>
      </c>
      <c r="W38" s="36"/>
      <c r="X38" s="36"/>
      <c r="Y38" s="36"/>
      <c r="Z38" s="36" t="s">
        <v>33</v>
      </c>
      <c r="AA38" s="48" t="s">
        <v>184</v>
      </c>
    </row>
    <row r="39" spans="1:27" s="42" customFormat="1" ht="13.5" customHeight="1" x14ac:dyDescent="0.2">
      <c r="A39" s="36" t="s">
        <v>29</v>
      </c>
      <c r="B39" s="37" t="s">
        <v>95</v>
      </c>
      <c r="C39" s="36" t="s">
        <v>96</v>
      </c>
      <c r="D39" s="38">
        <f t="shared" si="0"/>
        <v>24140</v>
      </c>
      <c r="E39" s="38">
        <f t="shared" si="1"/>
        <v>911</v>
      </c>
      <c r="F39" s="39">
        <f t="shared" si="2"/>
        <v>3.7738193869096937</v>
      </c>
      <c r="G39" s="38">
        <v>881</v>
      </c>
      <c r="H39" s="38">
        <v>30</v>
      </c>
      <c r="I39" s="38">
        <f t="shared" si="3"/>
        <v>23229</v>
      </c>
      <c r="J39" s="39">
        <f t="shared" si="4"/>
        <v>96.226180613090307</v>
      </c>
      <c r="K39" s="38">
        <v>7088</v>
      </c>
      <c r="L39" s="39">
        <f t="shared" si="5"/>
        <v>29.362054681027338</v>
      </c>
      <c r="M39" s="38">
        <v>0</v>
      </c>
      <c r="N39" s="39">
        <f t="shared" si="6"/>
        <v>0</v>
      </c>
      <c r="O39" s="38">
        <v>16141</v>
      </c>
      <c r="P39" s="38">
        <v>9491</v>
      </c>
      <c r="Q39" s="39">
        <f t="shared" si="7"/>
        <v>66.864125932062962</v>
      </c>
      <c r="R39" s="38">
        <v>308</v>
      </c>
      <c r="S39" s="36"/>
      <c r="T39" s="36"/>
      <c r="U39" s="36"/>
      <c r="V39" s="36" t="s">
        <v>33</v>
      </c>
      <c r="W39" s="36"/>
      <c r="X39" s="36"/>
      <c r="Y39" s="36"/>
      <c r="Z39" s="36" t="s">
        <v>33</v>
      </c>
      <c r="AA39" s="48" t="s">
        <v>185</v>
      </c>
    </row>
    <row r="40" spans="1:27" s="42" customFormat="1" ht="13.5" customHeight="1" x14ac:dyDescent="0.2">
      <c r="A40" s="36" t="s">
        <v>29</v>
      </c>
      <c r="B40" s="37" t="s">
        <v>97</v>
      </c>
      <c r="C40" s="36" t="s">
        <v>98</v>
      </c>
      <c r="D40" s="38">
        <f t="shared" si="0"/>
        <v>18248</v>
      </c>
      <c r="E40" s="38">
        <f t="shared" si="1"/>
        <v>183</v>
      </c>
      <c r="F40" s="39">
        <f t="shared" si="2"/>
        <v>1.0028496273564227</v>
      </c>
      <c r="G40" s="38">
        <v>183</v>
      </c>
      <c r="H40" s="38">
        <v>0</v>
      </c>
      <c r="I40" s="38">
        <f t="shared" si="3"/>
        <v>18065</v>
      </c>
      <c r="J40" s="39">
        <f t="shared" si="4"/>
        <v>98.997150372643574</v>
      </c>
      <c r="K40" s="38">
        <v>15104</v>
      </c>
      <c r="L40" s="39">
        <f t="shared" si="5"/>
        <v>82.770714598860152</v>
      </c>
      <c r="M40" s="38">
        <v>0</v>
      </c>
      <c r="N40" s="39">
        <f t="shared" si="6"/>
        <v>0</v>
      </c>
      <c r="O40" s="38">
        <v>2961</v>
      </c>
      <c r="P40" s="38">
        <v>456</v>
      </c>
      <c r="Q40" s="39">
        <f t="shared" si="7"/>
        <v>16.226435773783429</v>
      </c>
      <c r="R40" s="38">
        <v>479</v>
      </c>
      <c r="S40" s="36"/>
      <c r="T40" s="36"/>
      <c r="U40" s="36"/>
      <c r="V40" s="36" t="s">
        <v>33</v>
      </c>
      <c r="W40" s="36"/>
      <c r="X40" s="36"/>
      <c r="Y40" s="36"/>
      <c r="Z40" s="36" t="s">
        <v>33</v>
      </c>
      <c r="AA40" s="48" t="s">
        <v>186</v>
      </c>
    </row>
    <row r="41" spans="1:27" s="42" customFormat="1" ht="13.5" customHeight="1" x14ac:dyDescent="0.2">
      <c r="A41" s="36" t="s">
        <v>29</v>
      </c>
      <c r="B41" s="37" t="s">
        <v>99</v>
      </c>
      <c r="C41" s="36" t="s">
        <v>100</v>
      </c>
      <c r="D41" s="38">
        <f t="shared" si="0"/>
        <v>8266</v>
      </c>
      <c r="E41" s="38">
        <f t="shared" si="1"/>
        <v>95</v>
      </c>
      <c r="F41" s="39">
        <f t="shared" si="2"/>
        <v>1.1492862327607065</v>
      </c>
      <c r="G41" s="38">
        <v>95</v>
      </c>
      <c r="H41" s="38">
        <v>0</v>
      </c>
      <c r="I41" s="38">
        <f t="shared" si="3"/>
        <v>8171</v>
      </c>
      <c r="J41" s="39">
        <f t="shared" si="4"/>
        <v>98.850713767239299</v>
      </c>
      <c r="K41" s="38">
        <v>5778</v>
      </c>
      <c r="L41" s="39">
        <f t="shared" si="5"/>
        <v>69.900798451488015</v>
      </c>
      <c r="M41" s="38">
        <v>0</v>
      </c>
      <c r="N41" s="39">
        <f t="shared" si="6"/>
        <v>0</v>
      </c>
      <c r="O41" s="38">
        <v>2393</v>
      </c>
      <c r="P41" s="38">
        <v>2320</v>
      </c>
      <c r="Q41" s="39">
        <f t="shared" si="7"/>
        <v>28.949915315751269</v>
      </c>
      <c r="R41" s="38">
        <v>532</v>
      </c>
      <c r="S41" s="36"/>
      <c r="T41" s="36"/>
      <c r="U41" s="36"/>
      <c r="V41" s="36" t="s">
        <v>33</v>
      </c>
      <c r="W41" s="36"/>
      <c r="X41" s="36"/>
      <c r="Y41" s="36"/>
      <c r="Z41" s="36" t="s">
        <v>33</v>
      </c>
      <c r="AA41" s="48" t="s">
        <v>187</v>
      </c>
    </row>
    <row r="42" spans="1:27" s="42" customFormat="1" ht="13.5" customHeight="1" x14ac:dyDescent="0.2">
      <c r="A42" s="36" t="s">
        <v>29</v>
      </c>
      <c r="B42" s="37" t="s">
        <v>101</v>
      </c>
      <c r="C42" s="36" t="s">
        <v>102</v>
      </c>
      <c r="D42" s="38">
        <f t="shared" si="0"/>
        <v>5548</v>
      </c>
      <c r="E42" s="38">
        <f t="shared" si="1"/>
        <v>122</v>
      </c>
      <c r="F42" s="39">
        <f t="shared" si="2"/>
        <v>2.1989906272530639</v>
      </c>
      <c r="G42" s="38">
        <v>122</v>
      </c>
      <c r="H42" s="38">
        <v>0</v>
      </c>
      <c r="I42" s="38">
        <f t="shared" si="3"/>
        <v>5426</v>
      </c>
      <c r="J42" s="39">
        <f t="shared" si="4"/>
        <v>97.801009372746933</v>
      </c>
      <c r="K42" s="38">
        <v>3296</v>
      </c>
      <c r="L42" s="39">
        <f t="shared" si="5"/>
        <v>59.408795962509011</v>
      </c>
      <c r="M42" s="38">
        <v>0</v>
      </c>
      <c r="N42" s="39">
        <f t="shared" si="6"/>
        <v>0</v>
      </c>
      <c r="O42" s="38">
        <v>2130</v>
      </c>
      <c r="P42" s="38">
        <v>2101</v>
      </c>
      <c r="Q42" s="39">
        <f t="shared" si="7"/>
        <v>38.392213410237922</v>
      </c>
      <c r="R42" s="38">
        <v>112</v>
      </c>
      <c r="S42" s="36"/>
      <c r="T42" s="36"/>
      <c r="U42" s="36"/>
      <c r="V42" s="36" t="s">
        <v>33</v>
      </c>
      <c r="W42" s="36"/>
      <c r="X42" s="36"/>
      <c r="Y42" s="36"/>
      <c r="Z42" s="36" t="s">
        <v>33</v>
      </c>
      <c r="AA42" s="48" t="s">
        <v>188</v>
      </c>
    </row>
    <row r="43" spans="1:27" s="42" customFormat="1" ht="13.5" customHeight="1" x14ac:dyDescent="0.2">
      <c r="A43" s="36" t="s">
        <v>29</v>
      </c>
      <c r="B43" s="37" t="s">
        <v>103</v>
      </c>
      <c r="C43" s="36" t="s">
        <v>104</v>
      </c>
      <c r="D43" s="38">
        <f t="shared" si="0"/>
        <v>10084</v>
      </c>
      <c r="E43" s="38">
        <f t="shared" si="1"/>
        <v>568</v>
      </c>
      <c r="F43" s="39">
        <f t="shared" si="2"/>
        <v>5.6326854422848083</v>
      </c>
      <c r="G43" s="38">
        <v>568</v>
      </c>
      <c r="H43" s="38">
        <v>0</v>
      </c>
      <c r="I43" s="38">
        <f t="shared" si="3"/>
        <v>9516</v>
      </c>
      <c r="J43" s="39">
        <f t="shared" si="4"/>
        <v>94.36731455771519</v>
      </c>
      <c r="K43" s="38">
        <v>7968</v>
      </c>
      <c r="L43" s="39">
        <f t="shared" si="5"/>
        <v>79.016263387544626</v>
      </c>
      <c r="M43" s="38">
        <v>0</v>
      </c>
      <c r="N43" s="39">
        <f t="shared" si="6"/>
        <v>0</v>
      </c>
      <c r="O43" s="38">
        <v>1548</v>
      </c>
      <c r="P43" s="38">
        <v>830</v>
      </c>
      <c r="Q43" s="39">
        <f t="shared" si="7"/>
        <v>15.351051170170567</v>
      </c>
      <c r="R43" s="38">
        <v>148</v>
      </c>
      <c r="S43" s="36"/>
      <c r="T43" s="36"/>
      <c r="U43" s="36"/>
      <c r="V43" s="36" t="s">
        <v>33</v>
      </c>
      <c r="W43" s="36"/>
      <c r="X43" s="36"/>
      <c r="Y43" s="36"/>
      <c r="Z43" s="36" t="s">
        <v>33</v>
      </c>
      <c r="AA43" s="48" t="s">
        <v>189</v>
      </c>
    </row>
    <row r="44" spans="1:27" s="42" customFormat="1" ht="13.5" customHeight="1" x14ac:dyDescent="0.2">
      <c r="A44" s="36" t="s">
        <v>29</v>
      </c>
      <c r="B44" s="37" t="s">
        <v>105</v>
      </c>
      <c r="C44" s="36" t="s">
        <v>106</v>
      </c>
      <c r="D44" s="38">
        <f t="shared" si="0"/>
        <v>3789</v>
      </c>
      <c r="E44" s="38">
        <f t="shared" si="1"/>
        <v>569</v>
      </c>
      <c r="F44" s="39">
        <f t="shared" si="2"/>
        <v>15.017154922143044</v>
      </c>
      <c r="G44" s="38">
        <v>569</v>
      </c>
      <c r="H44" s="38">
        <v>0</v>
      </c>
      <c r="I44" s="38">
        <f t="shared" si="3"/>
        <v>3220</v>
      </c>
      <c r="J44" s="39">
        <f t="shared" si="4"/>
        <v>84.98284507785695</v>
      </c>
      <c r="K44" s="38">
        <v>0</v>
      </c>
      <c r="L44" s="39">
        <f t="shared" si="5"/>
        <v>0</v>
      </c>
      <c r="M44" s="38">
        <v>0</v>
      </c>
      <c r="N44" s="39">
        <f t="shared" si="6"/>
        <v>0</v>
      </c>
      <c r="O44" s="38">
        <v>3220</v>
      </c>
      <c r="P44" s="38">
        <v>2600</v>
      </c>
      <c r="Q44" s="39">
        <f t="shared" si="7"/>
        <v>84.98284507785695</v>
      </c>
      <c r="R44" s="38">
        <v>26</v>
      </c>
      <c r="S44" s="36"/>
      <c r="T44" s="36"/>
      <c r="U44" s="36"/>
      <c r="V44" s="36" t="s">
        <v>33</v>
      </c>
      <c r="W44" s="36"/>
      <c r="X44" s="36"/>
      <c r="Y44" s="36"/>
      <c r="Z44" s="36" t="s">
        <v>33</v>
      </c>
      <c r="AA44" s="48" t="s">
        <v>190</v>
      </c>
    </row>
    <row r="45" spans="1:27" s="42" customFormat="1" ht="13.5" customHeight="1" x14ac:dyDescent="0.2">
      <c r="A45" s="36" t="s">
        <v>29</v>
      </c>
      <c r="B45" s="37" t="s">
        <v>107</v>
      </c>
      <c r="C45" s="36" t="s">
        <v>108</v>
      </c>
      <c r="D45" s="38">
        <f t="shared" si="0"/>
        <v>10831</v>
      </c>
      <c r="E45" s="38">
        <f t="shared" si="1"/>
        <v>790</v>
      </c>
      <c r="F45" s="39">
        <f t="shared" si="2"/>
        <v>7.2938786815621821</v>
      </c>
      <c r="G45" s="38">
        <v>790</v>
      </c>
      <c r="H45" s="38">
        <v>0</v>
      </c>
      <c r="I45" s="38">
        <f t="shared" si="3"/>
        <v>10041</v>
      </c>
      <c r="J45" s="39">
        <f t="shared" si="4"/>
        <v>92.706121318437823</v>
      </c>
      <c r="K45" s="38">
        <v>7345</v>
      </c>
      <c r="L45" s="39">
        <f t="shared" si="5"/>
        <v>67.814606222878766</v>
      </c>
      <c r="M45" s="38">
        <v>702</v>
      </c>
      <c r="N45" s="39">
        <f t="shared" si="6"/>
        <v>6.4813959929831038</v>
      </c>
      <c r="O45" s="38">
        <v>1994</v>
      </c>
      <c r="P45" s="38">
        <v>1233</v>
      </c>
      <c r="Q45" s="39">
        <f t="shared" si="7"/>
        <v>18.410119102575941</v>
      </c>
      <c r="R45" s="38">
        <v>80</v>
      </c>
      <c r="S45" s="36"/>
      <c r="T45" s="36"/>
      <c r="U45" s="36"/>
      <c r="V45" s="36" t="s">
        <v>33</v>
      </c>
      <c r="W45" s="36"/>
      <c r="X45" s="36"/>
      <c r="Y45" s="36"/>
      <c r="Z45" s="36" t="s">
        <v>33</v>
      </c>
      <c r="AA45" s="48" t="s">
        <v>191</v>
      </c>
    </row>
    <row r="46" spans="1:27" s="42" customFormat="1" ht="13.5" customHeight="1" x14ac:dyDescent="0.2">
      <c r="A46" s="36" t="s">
        <v>29</v>
      </c>
      <c r="B46" s="37" t="s">
        <v>109</v>
      </c>
      <c r="C46" s="36" t="s">
        <v>110</v>
      </c>
      <c r="D46" s="38">
        <f t="shared" si="0"/>
        <v>8154</v>
      </c>
      <c r="E46" s="38">
        <f t="shared" si="1"/>
        <v>915</v>
      </c>
      <c r="F46" s="39">
        <f t="shared" si="2"/>
        <v>11.221486387049302</v>
      </c>
      <c r="G46" s="38">
        <v>915</v>
      </c>
      <c r="H46" s="38">
        <v>0</v>
      </c>
      <c r="I46" s="38">
        <f t="shared" si="3"/>
        <v>7239</v>
      </c>
      <c r="J46" s="39">
        <f t="shared" si="4"/>
        <v>88.77851361295069</v>
      </c>
      <c r="K46" s="38">
        <v>0</v>
      </c>
      <c r="L46" s="39">
        <f t="shared" si="5"/>
        <v>0</v>
      </c>
      <c r="M46" s="38">
        <v>0</v>
      </c>
      <c r="N46" s="39">
        <f t="shared" si="6"/>
        <v>0</v>
      </c>
      <c r="O46" s="38">
        <v>7239</v>
      </c>
      <c r="P46" s="38">
        <v>6166</v>
      </c>
      <c r="Q46" s="39">
        <f t="shared" si="7"/>
        <v>88.77851361295069</v>
      </c>
      <c r="R46" s="38">
        <v>103</v>
      </c>
      <c r="S46" s="36"/>
      <c r="T46" s="36"/>
      <c r="U46" s="36"/>
      <c r="V46" s="36" t="s">
        <v>33</v>
      </c>
      <c r="W46" s="36"/>
      <c r="X46" s="36"/>
      <c r="Y46" s="36"/>
      <c r="Z46" s="36" t="s">
        <v>33</v>
      </c>
      <c r="AA46" s="48" t="s">
        <v>192</v>
      </c>
    </row>
    <row r="47" spans="1:27" s="42" customFormat="1" ht="13.5" customHeight="1" x14ac:dyDescent="0.2">
      <c r="A47" s="36" t="s">
        <v>29</v>
      </c>
      <c r="B47" s="37" t="s">
        <v>111</v>
      </c>
      <c r="C47" s="36" t="s">
        <v>112</v>
      </c>
      <c r="D47" s="38">
        <f t="shared" si="0"/>
        <v>2196</v>
      </c>
      <c r="E47" s="38">
        <f t="shared" si="1"/>
        <v>89</v>
      </c>
      <c r="F47" s="39">
        <f t="shared" si="2"/>
        <v>4.0528233151183972</v>
      </c>
      <c r="G47" s="38">
        <v>89</v>
      </c>
      <c r="H47" s="38">
        <v>0</v>
      </c>
      <c r="I47" s="38">
        <f t="shared" si="3"/>
        <v>2107</v>
      </c>
      <c r="J47" s="39">
        <f t="shared" si="4"/>
        <v>95.947176684881612</v>
      </c>
      <c r="K47" s="38">
        <v>0</v>
      </c>
      <c r="L47" s="39">
        <f t="shared" si="5"/>
        <v>0</v>
      </c>
      <c r="M47" s="38">
        <v>0</v>
      </c>
      <c r="N47" s="39">
        <f t="shared" si="6"/>
        <v>0</v>
      </c>
      <c r="O47" s="38">
        <v>2107</v>
      </c>
      <c r="P47" s="38">
        <v>1924</v>
      </c>
      <c r="Q47" s="39">
        <f t="shared" si="7"/>
        <v>95.947176684881612</v>
      </c>
      <c r="R47" s="38">
        <v>12</v>
      </c>
      <c r="S47" s="36"/>
      <c r="T47" s="36"/>
      <c r="U47" s="36"/>
      <c r="V47" s="36" t="s">
        <v>33</v>
      </c>
      <c r="W47" s="36"/>
      <c r="X47" s="36"/>
      <c r="Y47" s="36"/>
      <c r="Z47" s="36" t="s">
        <v>33</v>
      </c>
      <c r="AA47" s="48" t="s">
        <v>193</v>
      </c>
    </row>
    <row r="48" spans="1:27" s="42" customFormat="1" ht="13.5" customHeight="1" x14ac:dyDescent="0.2">
      <c r="A48" s="36" t="s">
        <v>29</v>
      </c>
      <c r="B48" s="37" t="s">
        <v>113</v>
      </c>
      <c r="C48" s="36" t="s">
        <v>114</v>
      </c>
      <c r="D48" s="38">
        <f t="shared" si="0"/>
        <v>17964</v>
      </c>
      <c r="E48" s="38">
        <f t="shared" si="1"/>
        <v>2996</v>
      </c>
      <c r="F48" s="39">
        <f t="shared" si="2"/>
        <v>16.677800044533512</v>
      </c>
      <c r="G48" s="38">
        <v>2996</v>
      </c>
      <c r="H48" s="38">
        <v>0</v>
      </c>
      <c r="I48" s="38">
        <f t="shared" si="3"/>
        <v>14968</v>
      </c>
      <c r="J48" s="39">
        <f t="shared" si="4"/>
        <v>83.322199955466488</v>
      </c>
      <c r="K48" s="38">
        <v>10452</v>
      </c>
      <c r="L48" s="39">
        <f t="shared" si="5"/>
        <v>58.183032732130926</v>
      </c>
      <c r="M48" s="38">
        <v>0</v>
      </c>
      <c r="N48" s="39">
        <f t="shared" si="6"/>
        <v>0</v>
      </c>
      <c r="O48" s="38">
        <v>4516</v>
      </c>
      <c r="P48" s="38">
        <v>3395</v>
      </c>
      <c r="Q48" s="39">
        <f t="shared" si="7"/>
        <v>25.139167223335562</v>
      </c>
      <c r="R48" s="38">
        <v>422</v>
      </c>
      <c r="S48" s="36"/>
      <c r="T48" s="36"/>
      <c r="U48" s="36"/>
      <c r="V48" s="36" t="s">
        <v>33</v>
      </c>
      <c r="W48" s="36"/>
      <c r="X48" s="36"/>
      <c r="Y48" s="36"/>
      <c r="Z48" s="36" t="s">
        <v>33</v>
      </c>
      <c r="AA48" s="48" t="s">
        <v>194</v>
      </c>
    </row>
    <row r="49" spans="1:27" s="42" customFormat="1" ht="13.5" customHeight="1" x14ac:dyDescent="0.2">
      <c r="A49" s="36" t="s">
        <v>29</v>
      </c>
      <c r="B49" s="37" t="s">
        <v>115</v>
      </c>
      <c r="C49" s="36" t="s">
        <v>116</v>
      </c>
      <c r="D49" s="38">
        <f t="shared" si="0"/>
        <v>1582</v>
      </c>
      <c r="E49" s="38">
        <f t="shared" si="1"/>
        <v>112</v>
      </c>
      <c r="F49" s="39">
        <f t="shared" si="2"/>
        <v>7.0796460176991154</v>
      </c>
      <c r="G49" s="38">
        <v>112</v>
      </c>
      <c r="H49" s="38">
        <v>0</v>
      </c>
      <c r="I49" s="38">
        <f t="shared" si="3"/>
        <v>1470</v>
      </c>
      <c r="J49" s="39">
        <f t="shared" si="4"/>
        <v>92.920353982300881</v>
      </c>
      <c r="K49" s="38">
        <v>1320</v>
      </c>
      <c r="L49" s="39">
        <f t="shared" si="5"/>
        <v>83.438685208596709</v>
      </c>
      <c r="M49" s="38">
        <v>0</v>
      </c>
      <c r="N49" s="39">
        <f t="shared" si="6"/>
        <v>0</v>
      </c>
      <c r="O49" s="38">
        <v>150</v>
      </c>
      <c r="P49" s="38">
        <v>36</v>
      </c>
      <c r="Q49" s="39">
        <f t="shared" si="7"/>
        <v>9.4816687737041718</v>
      </c>
      <c r="R49" s="38">
        <v>24</v>
      </c>
      <c r="S49" s="36"/>
      <c r="T49" s="36"/>
      <c r="U49" s="36"/>
      <c r="V49" s="36" t="s">
        <v>33</v>
      </c>
      <c r="W49" s="36"/>
      <c r="X49" s="36"/>
      <c r="Y49" s="36"/>
      <c r="Z49" s="36" t="s">
        <v>33</v>
      </c>
      <c r="AA49" s="48" t="s">
        <v>195</v>
      </c>
    </row>
  </sheetData>
  <mergeCells count="25">
    <mergeCell ref="W2:Z3"/>
    <mergeCell ref="E4:E5"/>
    <mergeCell ref="F4:F5"/>
    <mergeCell ref="G4:G5"/>
    <mergeCell ref="H4:H5"/>
    <mergeCell ref="I4:I5"/>
    <mergeCell ref="O4:O5"/>
    <mergeCell ref="X4:X5"/>
    <mergeCell ref="Y4:Y5"/>
    <mergeCell ref="Z4:Z5"/>
    <mergeCell ref="W4:W5"/>
    <mergeCell ref="A2:A6"/>
    <mergeCell ref="B2:B6"/>
    <mergeCell ref="C2:C6"/>
    <mergeCell ref="S2:V3"/>
    <mergeCell ref="J4:J5"/>
    <mergeCell ref="K4:K5"/>
    <mergeCell ref="L4:L5"/>
    <mergeCell ref="M4:M5"/>
    <mergeCell ref="N4:N5"/>
    <mergeCell ref="Q4:Q5"/>
    <mergeCell ref="S4:S5"/>
    <mergeCell ref="T4:T5"/>
    <mergeCell ref="U4:U5"/>
    <mergeCell ref="V4:V5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verticalDpi="400"/>
  <headerFooter alignWithMargins="0">
    <oddHeader>&amp;L水洗化人口等（平成28年度実績）</oddHeader>
  </headerFooter>
  <colBreaks count="1" manualBreakCount="1">
    <brk id="17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43" customWidth="1"/>
    <col min="2" max="2" width="8.77734375" style="44" customWidth="1"/>
    <col min="3" max="3" width="12.6640625" style="43" customWidth="1"/>
    <col min="4" max="5" width="11.77734375" style="45" customWidth="1"/>
    <col min="6" max="6" width="11.77734375" style="46" customWidth="1"/>
    <col min="7" max="9" width="11.77734375" style="45" customWidth="1"/>
    <col min="10" max="10" width="11.77734375" style="46" customWidth="1"/>
    <col min="11" max="11" width="11.77734375" style="45" customWidth="1"/>
    <col min="12" max="12" width="11.77734375" style="46" customWidth="1"/>
    <col min="13" max="13" width="11.77734375" style="45" customWidth="1"/>
    <col min="14" max="14" width="11.77734375" style="46" customWidth="1"/>
    <col min="15" max="16" width="11.77734375" style="45" customWidth="1"/>
    <col min="17" max="17" width="11.77734375" style="46" customWidth="1"/>
    <col min="18" max="18" width="11.77734375" style="45" customWidth="1"/>
    <col min="19" max="22" width="8.6640625" style="43" customWidth="1"/>
    <col min="23" max="26" width="9" style="43"/>
    <col min="27" max="28" width="9" style="47"/>
    <col min="29" max="16384" width="9" style="43"/>
  </cols>
  <sheetData>
    <row r="1" spans="1:28" s="5" customFormat="1" ht="16.2" x14ac:dyDescent="0.15">
      <c r="A1" s="1" t="s">
        <v>118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/>
      <c r="T1" s="3"/>
      <c r="U1" s="3"/>
      <c r="V1" s="3"/>
      <c r="AA1" s="6"/>
      <c r="AB1" s="6"/>
    </row>
    <row r="2" spans="1:28" s="11" customFormat="1" ht="13.5" customHeight="1" x14ac:dyDescent="0.2">
      <c r="A2" s="88" t="s">
        <v>1</v>
      </c>
      <c r="B2" s="90" t="s">
        <v>2</v>
      </c>
      <c r="C2" s="91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 t="s">
        <v>5</v>
      </c>
      <c r="S2" s="93" t="s">
        <v>6</v>
      </c>
      <c r="T2" s="94"/>
      <c r="U2" s="94"/>
      <c r="V2" s="95"/>
      <c r="W2" s="102" t="s">
        <v>7</v>
      </c>
      <c r="X2" s="94"/>
      <c r="Y2" s="94"/>
      <c r="Z2" s="95"/>
      <c r="AA2" s="10"/>
      <c r="AB2" s="10"/>
    </row>
    <row r="3" spans="1:28" s="11" customFormat="1" ht="13.5" customHeight="1" x14ac:dyDescent="0.2">
      <c r="A3" s="89"/>
      <c r="B3" s="89"/>
      <c r="C3" s="92"/>
      <c r="D3" s="12" t="s">
        <v>8</v>
      </c>
      <c r="E3" s="13" t="s">
        <v>9</v>
      </c>
      <c r="F3" s="8"/>
      <c r="G3" s="8"/>
      <c r="H3" s="14"/>
      <c r="I3" s="13" t="s">
        <v>10</v>
      </c>
      <c r="J3" s="8"/>
      <c r="K3" s="8"/>
      <c r="L3" s="8"/>
      <c r="M3" s="8"/>
      <c r="N3" s="8"/>
      <c r="O3" s="8"/>
      <c r="P3" s="8"/>
      <c r="Q3" s="14"/>
      <c r="R3" s="15"/>
      <c r="S3" s="96"/>
      <c r="T3" s="97"/>
      <c r="U3" s="97"/>
      <c r="V3" s="98"/>
      <c r="W3" s="96"/>
      <c r="X3" s="97"/>
      <c r="Y3" s="97"/>
      <c r="Z3" s="98"/>
      <c r="AA3" s="10"/>
      <c r="AB3" s="10"/>
    </row>
    <row r="4" spans="1:28" s="11" customFormat="1" ht="18.75" customHeight="1" x14ac:dyDescent="0.2">
      <c r="A4" s="89"/>
      <c r="B4" s="89"/>
      <c r="C4" s="92"/>
      <c r="D4" s="12"/>
      <c r="E4" s="103" t="s">
        <v>8</v>
      </c>
      <c r="F4" s="99" t="s">
        <v>11</v>
      </c>
      <c r="G4" s="99" t="s">
        <v>12</v>
      </c>
      <c r="H4" s="99" t="s">
        <v>13</v>
      </c>
      <c r="I4" s="103" t="s">
        <v>8</v>
      </c>
      <c r="J4" s="99" t="s">
        <v>14</v>
      </c>
      <c r="K4" s="99" t="s">
        <v>15</v>
      </c>
      <c r="L4" s="99" t="s">
        <v>16</v>
      </c>
      <c r="M4" s="99" t="s">
        <v>17</v>
      </c>
      <c r="N4" s="99" t="s">
        <v>18</v>
      </c>
      <c r="O4" s="104" t="s">
        <v>19</v>
      </c>
      <c r="P4" s="17"/>
      <c r="Q4" s="99" t="s">
        <v>20</v>
      </c>
      <c r="R4" s="18"/>
      <c r="S4" s="99" t="s">
        <v>21</v>
      </c>
      <c r="T4" s="99" t="s">
        <v>22</v>
      </c>
      <c r="U4" s="88" t="s">
        <v>23</v>
      </c>
      <c r="V4" s="88" t="s">
        <v>24</v>
      </c>
      <c r="W4" s="99" t="s">
        <v>21</v>
      </c>
      <c r="X4" s="99" t="s">
        <v>25</v>
      </c>
      <c r="Y4" s="88" t="s">
        <v>23</v>
      </c>
      <c r="Z4" s="88" t="s">
        <v>24</v>
      </c>
      <c r="AA4" s="10"/>
      <c r="AB4" s="10"/>
    </row>
    <row r="5" spans="1:28" s="11" customFormat="1" ht="22.5" customHeight="1" x14ac:dyDescent="0.2">
      <c r="A5" s="89"/>
      <c r="B5" s="89"/>
      <c r="C5" s="92"/>
      <c r="D5" s="12"/>
      <c r="E5" s="103"/>
      <c r="F5" s="100"/>
      <c r="G5" s="100"/>
      <c r="H5" s="100"/>
      <c r="I5" s="103"/>
      <c r="J5" s="100"/>
      <c r="K5" s="100"/>
      <c r="L5" s="100"/>
      <c r="M5" s="100"/>
      <c r="N5" s="100"/>
      <c r="O5" s="100"/>
      <c r="P5" s="19" t="s">
        <v>26</v>
      </c>
      <c r="Q5" s="100"/>
      <c r="R5" s="20"/>
      <c r="S5" s="100"/>
      <c r="T5" s="100"/>
      <c r="U5" s="101"/>
      <c r="V5" s="101"/>
      <c r="W5" s="100"/>
      <c r="X5" s="100"/>
      <c r="Y5" s="101"/>
      <c r="Z5" s="101"/>
      <c r="AA5" s="10"/>
      <c r="AB5" s="10"/>
    </row>
    <row r="6" spans="1:28" s="27" customFormat="1" ht="13.5" customHeight="1" x14ac:dyDescent="0.2">
      <c r="A6" s="89"/>
      <c r="B6" s="89"/>
      <c r="C6" s="92"/>
      <c r="D6" s="22" t="s">
        <v>27</v>
      </c>
      <c r="E6" s="22" t="s">
        <v>27</v>
      </c>
      <c r="F6" s="23" t="s">
        <v>28</v>
      </c>
      <c r="G6" s="22" t="s">
        <v>27</v>
      </c>
      <c r="H6" s="22" t="s">
        <v>27</v>
      </c>
      <c r="I6" s="22" t="s">
        <v>27</v>
      </c>
      <c r="J6" s="23" t="s">
        <v>28</v>
      </c>
      <c r="K6" s="22" t="s">
        <v>27</v>
      </c>
      <c r="L6" s="23" t="s">
        <v>28</v>
      </c>
      <c r="M6" s="22" t="s">
        <v>27</v>
      </c>
      <c r="N6" s="23" t="s">
        <v>28</v>
      </c>
      <c r="O6" s="22" t="s">
        <v>27</v>
      </c>
      <c r="P6" s="22" t="s">
        <v>27</v>
      </c>
      <c r="Q6" s="23" t="s">
        <v>28</v>
      </c>
      <c r="R6" s="24" t="s">
        <v>27</v>
      </c>
      <c r="S6" s="23"/>
      <c r="T6" s="23"/>
      <c r="U6" s="23"/>
      <c r="V6" s="25"/>
      <c r="W6" s="23"/>
      <c r="X6" s="23"/>
      <c r="Y6" s="23"/>
      <c r="Z6" s="25"/>
      <c r="AA6" s="26"/>
      <c r="AB6" s="26"/>
    </row>
    <row r="7" spans="1:28" s="35" customFormat="1" ht="13.5" customHeight="1" x14ac:dyDescent="0.2">
      <c r="A7" s="28" t="s">
        <v>29</v>
      </c>
      <c r="B7" s="29" t="s">
        <v>30</v>
      </c>
      <c r="C7" s="28" t="s">
        <v>8</v>
      </c>
      <c r="D7" s="30">
        <f t="shared" ref="D7:D49" si="0">+SUM(E7,+I7)</f>
        <v>2010698</v>
      </c>
      <c r="E7" s="30">
        <f t="shared" ref="E7:E49" si="1">+SUM(G7,+H7)</f>
        <v>90753</v>
      </c>
      <c r="F7" s="31">
        <f t="shared" ref="F7:F49" si="2">IF(D7&gt;0,E7/D7*100,"-")</f>
        <v>4.5135072497212407</v>
      </c>
      <c r="G7" s="32">
        <f>SUM(G$8:G$49)</f>
        <v>90353</v>
      </c>
      <c r="H7" s="32">
        <f>SUM(H$8:H$49)</f>
        <v>400</v>
      </c>
      <c r="I7" s="30">
        <f t="shared" ref="I7:I49" si="3">+SUM(K7,+M7,+O7)</f>
        <v>1919945</v>
      </c>
      <c r="J7" s="31">
        <f t="shared" ref="J7:J49" si="4">IF(D7&gt;0,I7/D7*100,"-")</f>
        <v>95.486492750278757</v>
      </c>
      <c r="K7" s="32">
        <f>SUM(K$8:K$49)</f>
        <v>1314764</v>
      </c>
      <c r="L7" s="31">
        <f t="shared" ref="L7:L49" si="5">IF(D7&gt;0,K7/D7*100,"-")</f>
        <v>65.388437249154279</v>
      </c>
      <c r="M7" s="32">
        <f>SUM(M$8:M$49)</f>
        <v>15556</v>
      </c>
      <c r="N7" s="31">
        <f t="shared" ref="N7:N49" si="6">IF(D7&gt;0,M7/D7*100,"-")</f>
        <v>0.77366168365413401</v>
      </c>
      <c r="O7" s="32">
        <f>SUM(O$8:O$49)</f>
        <v>589625</v>
      </c>
      <c r="P7" s="32">
        <f>SUM(P$8:P$49)</f>
        <v>323406</v>
      </c>
      <c r="Q7" s="31">
        <f t="shared" ref="Q7:Q49" si="7">IF(D7&gt;0,O7/D7*100,"-")</f>
        <v>29.324393817470352</v>
      </c>
      <c r="R7" s="32">
        <f>SUM(R$8:R$49)</f>
        <v>48365</v>
      </c>
      <c r="S7" s="33">
        <f>COUNTIF(S$8:S$49,"○")</f>
        <v>4</v>
      </c>
      <c r="T7" s="33">
        <f>COUNTIF(T$8:T$49,"○")</f>
        <v>3</v>
      </c>
      <c r="U7" s="33">
        <f>COUNTIF(U$8:U$49,"○")</f>
        <v>0</v>
      </c>
      <c r="V7" s="33">
        <f>COUNTIF(V$8:V$49,"○")</f>
        <v>35</v>
      </c>
      <c r="W7" s="33">
        <f>COUNTIF(W$8:W$49,"○")</f>
        <v>1</v>
      </c>
      <c r="X7" s="33">
        <f>COUNTIF(X$8:X$49,"○")</f>
        <v>0</v>
      </c>
      <c r="Y7" s="33">
        <f>COUNTIF(Y$8:Y$49,"○")</f>
        <v>0</v>
      </c>
      <c r="Z7" s="33">
        <f>COUNTIF(Z$8:Z$49,"○")</f>
        <v>41</v>
      </c>
      <c r="AA7" s="34"/>
      <c r="AB7" s="34"/>
    </row>
    <row r="8" spans="1:28" s="42" customFormat="1" ht="13.5" customHeight="1" x14ac:dyDescent="0.2">
      <c r="A8" s="36" t="s">
        <v>29</v>
      </c>
      <c r="B8" s="37" t="s">
        <v>31</v>
      </c>
      <c r="C8" s="36" t="s">
        <v>32</v>
      </c>
      <c r="D8" s="38">
        <f t="shared" si="0"/>
        <v>404233</v>
      </c>
      <c r="E8" s="38">
        <f t="shared" si="1"/>
        <v>3843</v>
      </c>
      <c r="F8" s="39">
        <f t="shared" si="2"/>
        <v>0.95068933016354429</v>
      </c>
      <c r="G8" s="38">
        <v>3843</v>
      </c>
      <c r="H8" s="38">
        <v>0</v>
      </c>
      <c r="I8" s="38">
        <f t="shared" si="3"/>
        <v>400390</v>
      </c>
      <c r="J8" s="39">
        <f t="shared" si="4"/>
        <v>99.049310669836458</v>
      </c>
      <c r="K8" s="38">
        <v>324296</v>
      </c>
      <c r="L8" s="39">
        <f t="shared" si="5"/>
        <v>80.225018739192507</v>
      </c>
      <c r="M8" s="38">
        <v>0</v>
      </c>
      <c r="N8" s="39">
        <f t="shared" si="6"/>
        <v>0</v>
      </c>
      <c r="O8" s="38">
        <v>76094</v>
      </c>
      <c r="P8" s="38">
        <v>22665</v>
      </c>
      <c r="Q8" s="39">
        <f t="shared" si="7"/>
        <v>18.824291930643959</v>
      </c>
      <c r="R8" s="38">
        <v>9009</v>
      </c>
      <c r="S8" s="36"/>
      <c r="T8" s="36" t="s">
        <v>33</v>
      </c>
      <c r="U8" s="36"/>
      <c r="V8" s="36"/>
      <c r="W8" s="36"/>
      <c r="X8" s="36"/>
      <c r="Y8" s="36"/>
      <c r="Z8" s="36" t="s">
        <v>33</v>
      </c>
      <c r="AA8" s="40" t="s">
        <v>119</v>
      </c>
      <c r="AB8" s="41"/>
    </row>
    <row r="9" spans="1:28" s="42" customFormat="1" ht="13.5" customHeight="1" x14ac:dyDescent="0.2">
      <c r="A9" s="36" t="s">
        <v>29</v>
      </c>
      <c r="B9" s="37" t="s">
        <v>35</v>
      </c>
      <c r="C9" s="36" t="s">
        <v>36</v>
      </c>
      <c r="D9" s="38">
        <f t="shared" si="0"/>
        <v>159595</v>
      </c>
      <c r="E9" s="38">
        <f t="shared" si="1"/>
        <v>1538</v>
      </c>
      <c r="F9" s="39">
        <f t="shared" si="2"/>
        <v>0.96368933863842843</v>
      </c>
      <c r="G9" s="38">
        <v>1517</v>
      </c>
      <c r="H9" s="38">
        <v>21</v>
      </c>
      <c r="I9" s="38">
        <f t="shared" si="3"/>
        <v>158057</v>
      </c>
      <c r="J9" s="39">
        <f t="shared" si="4"/>
        <v>99.036310661361568</v>
      </c>
      <c r="K9" s="38">
        <v>122471</v>
      </c>
      <c r="L9" s="39">
        <f t="shared" si="5"/>
        <v>76.738619630940818</v>
      </c>
      <c r="M9" s="38">
        <v>0</v>
      </c>
      <c r="N9" s="39">
        <f t="shared" si="6"/>
        <v>0</v>
      </c>
      <c r="O9" s="38">
        <v>35586</v>
      </c>
      <c r="P9" s="38">
        <v>18539</v>
      </c>
      <c r="Q9" s="39">
        <f t="shared" si="7"/>
        <v>22.297691030420751</v>
      </c>
      <c r="R9" s="38">
        <v>4615</v>
      </c>
      <c r="S9" s="36"/>
      <c r="T9" s="36"/>
      <c r="U9" s="36"/>
      <c r="V9" s="36" t="s">
        <v>33</v>
      </c>
      <c r="W9" s="36"/>
      <c r="X9" s="36"/>
      <c r="Y9" s="36"/>
      <c r="Z9" s="36" t="s">
        <v>33</v>
      </c>
      <c r="AA9" s="40" t="s">
        <v>120</v>
      </c>
      <c r="AB9" s="41"/>
    </row>
    <row r="10" spans="1:28" s="42" customFormat="1" ht="13.5" customHeight="1" x14ac:dyDescent="0.2">
      <c r="A10" s="36" t="s">
        <v>29</v>
      </c>
      <c r="B10" s="37" t="s">
        <v>37</v>
      </c>
      <c r="C10" s="36" t="s">
        <v>38</v>
      </c>
      <c r="D10" s="38">
        <f t="shared" si="0"/>
        <v>87635</v>
      </c>
      <c r="E10" s="38">
        <f t="shared" si="1"/>
        <v>3665</v>
      </c>
      <c r="F10" s="39">
        <f t="shared" si="2"/>
        <v>4.1821190163747364</v>
      </c>
      <c r="G10" s="38">
        <v>3665</v>
      </c>
      <c r="H10" s="38">
        <v>0</v>
      </c>
      <c r="I10" s="38">
        <f t="shared" si="3"/>
        <v>83970</v>
      </c>
      <c r="J10" s="39">
        <f t="shared" si="4"/>
        <v>95.817880983625258</v>
      </c>
      <c r="K10" s="38">
        <v>68100</v>
      </c>
      <c r="L10" s="39">
        <f t="shared" si="5"/>
        <v>77.708678039596052</v>
      </c>
      <c r="M10" s="38">
        <v>8821</v>
      </c>
      <c r="N10" s="39">
        <f t="shared" si="6"/>
        <v>10.065613054145034</v>
      </c>
      <c r="O10" s="38">
        <v>7049</v>
      </c>
      <c r="P10" s="38">
        <v>4967</v>
      </c>
      <c r="Q10" s="39">
        <f t="shared" si="7"/>
        <v>8.0435898898841778</v>
      </c>
      <c r="R10" s="38">
        <v>614</v>
      </c>
      <c r="S10" s="36"/>
      <c r="T10" s="36"/>
      <c r="U10" s="36"/>
      <c r="V10" s="36" t="s">
        <v>33</v>
      </c>
      <c r="W10" s="36"/>
      <c r="X10" s="36"/>
      <c r="Y10" s="36"/>
      <c r="Z10" s="36" t="s">
        <v>33</v>
      </c>
      <c r="AA10" s="40" t="s">
        <v>121</v>
      </c>
      <c r="AB10" s="41"/>
    </row>
    <row r="11" spans="1:28" s="42" customFormat="1" ht="13.5" customHeight="1" x14ac:dyDescent="0.2">
      <c r="A11" s="36" t="s">
        <v>29</v>
      </c>
      <c r="B11" s="37" t="s">
        <v>39</v>
      </c>
      <c r="C11" s="36" t="s">
        <v>40</v>
      </c>
      <c r="D11" s="38">
        <f t="shared" si="0"/>
        <v>109014</v>
      </c>
      <c r="E11" s="38">
        <f t="shared" si="1"/>
        <v>2928</v>
      </c>
      <c r="F11" s="39">
        <f t="shared" si="2"/>
        <v>2.6858935549562442</v>
      </c>
      <c r="G11" s="38">
        <v>2928</v>
      </c>
      <c r="H11" s="38">
        <v>0</v>
      </c>
      <c r="I11" s="38">
        <f t="shared" si="3"/>
        <v>106086</v>
      </c>
      <c r="J11" s="39">
        <f t="shared" si="4"/>
        <v>97.314106445043763</v>
      </c>
      <c r="K11" s="38">
        <v>97103</v>
      </c>
      <c r="L11" s="39">
        <f t="shared" si="5"/>
        <v>89.073880419028754</v>
      </c>
      <c r="M11" s="38">
        <v>0</v>
      </c>
      <c r="N11" s="39">
        <f t="shared" si="6"/>
        <v>0</v>
      </c>
      <c r="O11" s="38">
        <v>8983</v>
      </c>
      <c r="P11" s="38">
        <v>3701</v>
      </c>
      <c r="Q11" s="39">
        <f t="shared" si="7"/>
        <v>8.2402260260150069</v>
      </c>
      <c r="R11" s="38">
        <v>1629</v>
      </c>
      <c r="S11" s="36"/>
      <c r="T11" s="36" t="s">
        <v>33</v>
      </c>
      <c r="U11" s="36"/>
      <c r="V11" s="36"/>
      <c r="W11" s="36"/>
      <c r="X11" s="36"/>
      <c r="Y11" s="36"/>
      <c r="Z11" s="36" t="s">
        <v>33</v>
      </c>
      <c r="AA11" s="40" t="s">
        <v>122</v>
      </c>
      <c r="AB11" s="41"/>
    </row>
    <row r="12" spans="1:28" s="42" customFormat="1" ht="13.5" customHeight="1" x14ac:dyDescent="0.2">
      <c r="A12" s="36" t="s">
        <v>29</v>
      </c>
      <c r="B12" s="37" t="s">
        <v>41</v>
      </c>
      <c r="C12" s="36" t="s">
        <v>42</v>
      </c>
      <c r="D12" s="38">
        <f t="shared" si="0"/>
        <v>87685</v>
      </c>
      <c r="E12" s="38">
        <f t="shared" si="1"/>
        <v>1350</v>
      </c>
      <c r="F12" s="39">
        <f t="shared" si="2"/>
        <v>1.539601984375891</v>
      </c>
      <c r="G12" s="38">
        <v>1350</v>
      </c>
      <c r="H12" s="38">
        <v>0</v>
      </c>
      <c r="I12" s="38">
        <f t="shared" si="3"/>
        <v>86335</v>
      </c>
      <c r="J12" s="39">
        <f t="shared" si="4"/>
        <v>98.460398015624108</v>
      </c>
      <c r="K12" s="38">
        <v>74480</v>
      </c>
      <c r="L12" s="39">
        <f t="shared" si="5"/>
        <v>84.940411700975076</v>
      </c>
      <c r="M12" s="38">
        <v>1244</v>
      </c>
      <c r="N12" s="39">
        <f t="shared" si="6"/>
        <v>1.4187147174545247</v>
      </c>
      <c r="O12" s="38">
        <v>10611</v>
      </c>
      <c r="P12" s="38">
        <v>9607</v>
      </c>
      <c r="Q12" s="39">
        <f t="shared" si="7"/>
        <v>12.101271597194502</v>
      </c>
      <c r="R12" s="38">
        <v>1803</v>
      </c>
      <c r="S12" s="36"/>
      <c r="T12" s="36"/>
      <c r="U12" s="36"/>
      <c r="V12" s="36" t="s">
        <v>33</v>
      </c>
      <c r="W12" s="36"/>
      <c r="X12" s="36"/>
      <c r="Y12" s="36"/>
      <c r="Z12" s="36" t="s">
        <v>33</v>
      </c>
      <c r="AA12" s="40" t="s">
        <v>123</v>
      </c>
      <c r="AB12" s="41"/>
    </row>
    <row r="13" spans="1:28" s="42" customFormat="1" ht="13.5" customHeight="1" x14ac:dyDescent="0.2">
      <c r="A13" s="36" t="s">
        <v>29</v>
      </c>
      <c r="B13" s="37" t="s">
        <v>43</v>
      </c>
      <c r="C13" s="36" t="s">
        <v>44</v>
      </c>
      <c r="D13" s="38">
        <f t="shared" si="0"/>
        <v>77579</v>
      </c>
      <c r="E13" s="38">
        <f t="shared" si="1"/>
        <v>13911</v>
      </c>
      <c r="F13" s="39">
        <f t="shared" si="2"/>
        <v>17.931398961059049</v>
      </c>
      <c r="G13" s="38">
        <v>13911</v>
      </c>
      <c r="H13" s="38">
        <v>0</v>
      </c>
      <c r="I13" s="38">
        <f t="shared" si="3"/>
        <v>63668</v>
      </c>
      <c r="J13" s="39">
        <f t="shared" si="4"/>
        <v>82.06860103894094</v>
      </c>
      <c r="K13" s="38">
        <v>37830</v>
      </c>
      <c r="L13" s="39">
        <f t="shared" si="5"/>
        <v>48.76319622578275</v>
      </c>
      <c r="M13" s="38">
        <v>0</v>
      </c>
      <c r="N13" s="39">
        <f t="shared" si="6"/>
        <v>0</v>
      </c>
      <c r="O13" s="38">
        <v>25838</v>
      </c>
      <c r="P13" s="38">
        <v>25005</v>
      </c>
      <c r="Q13" s="39">
        <f t="shared" si="7"/>
        <v>33.305404813158205</v>
      </c>
      <c r="R13" s="38">
        <v>1088</v>
      </c>
      <c r="S13" s="36" t="s">
        <v>33</v>
      </c>
      <c r="T13" s="36"/>
      <c r="U13" s="36"/>
      <c r="V13" s="36"/>
      <c r="W13" s="36"/>
      <c r="X13" s="36"/>
      <c r="Y13" s="36"/>
      <c r="Z13" s="36" t="s">
        <v>33</v>
      </c>
      <c r="AA13" s="40" t="s">
        <v>124</v>
      </c>
      <c r="AB13" s="41"/>
    </row>
    <row r="14" spans="1:28" s="42" customFormat="1" ht="13.5" customHeight="1" x14ac:dyDescent="0.2">
      <c r="A14" s="36" t="s">
        <v>29</v>
      </c>
      <c r="B14" s="37" t="s">
        <v>45</v>
      </c>
      <c r="C14" s="36" t="s">
        <v>46</v>
      </c>
      <c r="D14" s="38">
        <f t="shared" si="0"/>
        <v>20156</v>
      </c>
      <c r="E14" s="38">
        <f t="shared" si="1"/>
        <v>349</v>
      </c>
      <c r="F14" s="39">
        <f t="shared" si="2"/>
        <v>1.7314943441158959</v>
      </c>
      <c r="G14" s="38">
        <v>343</v>
      </c>
      <c r="H14" s="38">
        <v>6</v>
      </c>
      <c r="I14" s="38">
        <f t="shared" si="3"/>
        <v>19807</v>
      </c>
      <c r="J14" s="39">
        <f t="shared" si="4"/>
        <v>98.268505655884113</v>
      </c>
      <c r="K14" s="38">
        <v>10133</v>
      </c>
      <c r="L14" s="39">
        <f t="shared" si="5"/>
        <v>50.272871601508243</v>
      </c>
      <c r="M14" s="38">
        <v>0</v>
      </c>
      <c r="N14" s="39">
        <f t="shared" si="6"/>
        <v>0</v>
      </c>
      <c r="O14" s="38">
        <v>9674</v>
      </c>
      <c r="P14" s="38">
        <v>6457</v>
      </c>
      <c r="Q14" s="39">
        <f t="shared" si="7"/>
        <v>47.99563405437587</v>
      </c>
      <c r="R14" s="38">
        <v>442</v>
      </c>
      <c r="S14" s="36"/>
      <c r="T14" s="36" t="s">
        <v>33</v>
      </c>
      <c r="U14" s="36"/>
      <c r="V14" s="36"/>
      <c r="W14" s="36"/>
      <c r="X14" s="36"/>
      <c r="Y14" s="36"/>
      <c r="Z14" s="36" t="s">
        <v>33</v>
      </c>
      <c r="AA14" s="40" t="s">
        <v>125</v>
      </c>
      <c r="AB14" s="41"/>
    </row>
    <row r="15" spans="1:28" s="42" customFormat="1" ht="13.5" customHeight="1" x14ac:dyDescent="0.2">
      <c r="A15" s="36" t="s">
        <v>29</v>
      </c>
      <c r="B15" s="37" t="s">
        <v>47</v>
      </c>
      <c r="C15" s="36" t="s">
        <v>48</v>
      </c>
      <c r="D15" s="38">
        <f t="shared" si="0"/>
        <v>37807</v>
      </c>
      <c r="E15" s="38">
        <f t="shared" si="1"/>
        <v>4542</v>
      </c>
      <c r="F15" s="39">
        <f t="shared" si="2"/>
        <v>12.013648266194091</v>
      </c>
      <c r="G15" s="38">
        <v>4542</v>
      </c>
      <c r="H15" s="38">
        <v>0</v>
      </c>
      <c r="I15" s="38">
        <f t="shared" si="3"/>
        <v>33265</v>
      </c>
      <c r="J15" s="39">
        <f t="shared" si="4"/>
        <v>87.986351733805918</v>
      </c>
      <c r="K15" s="38">
        <v>25006</v>
      </c>
      <c r="L15" s="39">
        <f t="shared" si="5"/>
        <v>66.141190784775304</v>
      </c>
      <c r="M15" s="38">
        <v>0</v>
      </c>
      <c r="N15" s="39">
        <f t="shared" si="6"/>
        <v>0</v>
      </c>
      <c r="O15" s="38">
        <v>8259</v>
      </c>
      <c r="P15" s="38">
        <v>4326</v>
      </c>
      <c r="Q15" s="39">
        <f t="shared" si="7"/>
        <v>21.845160949030603</v>
      </c>
      <c r="R15" s="38">
        <v>948</v>
      </c>
      <c r="S15" s="36" t="s">
        <v>33</v>
      </c>
      <c r="T15" s="36"/>
      <c r="U15" s="36"/>
      <c r="V15" s="36"/>
      <c r="W15" s="36"/>
      <c r="X15" s="36"/>
      <c r="Y15" s="36"/>
      <c r="Z15" s="36" t="s">
        <v>33</v>
      </c>
      <c r="AA15" s="40" t="s">
        <v>126</v>
      </c>
      <c r="AB15" s="41"/>
    </row>
    <row r="16" spans="1:28" s="42" customFormat="1" ht="13.5" customHeight="1" x14ac:dyDescent="0.2">
      <c r="A16" s="36" t="s">
        <v>29</v>
      </c>
      <c r="B16" s="37" t="s">
        <v>49</v>
      </c>
      <c r="C16" s="36" t="s">
        <v>50</v>
      </c>
      <c r="D16" s="38">
        <f t="shared" si="0"/>
        <v>67092</v>
      </c>
      <c r="E16" s="38">
        <f t="shared" si="1"/>
        <v>4405</v>
      </c>
      <c r="F16" s="39">
        <f t="shared" si="2"/>
        <v>6.5656113992726404</v>
      </c>
      <c r="G16" s="38">
        <v>4405</v>
      </c>
      <c r="H16" s="38">
        <v>0</v>
      </c>
      <c r="I16" s="38">
        <f t="shared" si="3"/>
        <v>62687</v>
      </c>
      <c r="J16" s="39">
        <f t="shared" si="4"/>
        <v>93.43438860072736</v>
      </c>
      <c r="K16" s="38">
        <v>21558</v>
      </c>
      <c r="L16" s="39">
        <f t="shared" si="5"/>
        <v>32.131997853693434</v>
      </c>
      <c r="M16" s="38">
        <v>0</v>
      </c>
      <c r="N16" s="39">
        <f t="shared" si="6"/>
        <v>0</v>
      </c>
      <c r="O16" s="38">
        <v>41129</v>
      </c>
      <c r="P16" s="38">
        <v>21316</v>
      </c>
      <c r="Q16" s="39">
        <f t="shared" si="7"/>
        <v>61.302390747033918</v>
      </c>
      <c r="R16" s="38">
        <v>1124</v>
      </c>
      <c r="S16" s="36"/>
      <c r="T16" s="36"/>
      <c r="U16" s="36"/>
      <c r="V16" s="36" t="s">
        <v>33</v>
      </c>
      <c r="W16" s="36"/>
      <c r="X16" s="36"/>
      <c r="Y16" s="36"/>
      <c r="Z16" s="36" t="s">
        <v>33</v>
      </c>
      <c r="AA16" s="40" t="s">
        <v>127</v>
      </c>
      <c r="AB16" s="41"/>
    </row>
    <row r="17" spans="1:28" s="42" customFormat="1" ht="13.5" customHeight="1" x14ac:dyDescent="0.2">
      <c r="A17" s="36" t="s">
        <v>29</v>
      </c>
      <c r="B17" s="37" t="s">
        <v>51</v>
      </c>
      <c r="C17" s="36" t="s">
        <v>52</v>
      </c>
      <c r="D17" s="38">
        <f t="shared" si="0"/>
        <v>49703</v>
      </c>
      <c r="E17" s="38">
        <f t="shared" si="1"/>
        <v>6870</v>
      </c>
      <c r="F17" s="39">
        <f t="shared" si="2"/>
        <v>13.822103293563771</v>
      </c>
      <c r="G17" s="38">
        <v>6669</v>
      </c>
      <c r="H17" s="38">
        <v>201</v>
      </c>
      <c r="I17" s="38">
        <f t="shared" si="3"/>
        <v>42833</v>
      </c>
      <c r="J17" s="39">
        <f t="shared" si="4"/>
        <v>86.177896706436229</v>
      </c>
      <c r="K17" s="38">
        <v>27207</v>
      </c>
      <c r="L17" s="39">
        <f t="shared" si="5"/>
        <v>54.739150554292493</v>
      </c>
      <c r="M17" s="38">
        <v>1880</v>
      </c>
      <c r="N17" s="39">
        <f t="shared" si="6"/>
        <v>3.7824678590829524</v>
      </c>
      <c r="O17" s="38">
        <v>13746</v>
      </c>
      <c r="P17" s="38">
        <v>12756</v>
      </c>
      <c r="Q17" s="39">
        <f t="shared" si="7"/>
        <v>27.656278293060783</v>
      </c>
      <c r="R17" s="38">
        <v>674</v>
      </c>
      <c r="S17" s="36" t="s">
        <v>33</v>
      </c>
      <c r="T17" s="36"/>
      <c r="U17" s="36"/>
      <c r="V17" s="36"/>
      <c r="W17" s="36" t="s">
        <v>33</v>
      </c>
      <c r="X17" s="36"/>
      <c r="Y17" s="36"/>
      <c r="Z17" s="36"/>
      <c r="AA17" s="40" t="s">
        <v>128</v>
      </c>
      <c r="AB17" s="41"/>
    </row>
    <row r="18" spans="1:28" s="42" customFormat="1" ht="13.5" customHeight="1" x14ac:dyDescent="0.2">
      <c r="A18" s="36" t="s">
        <v>29</v>
      </c>
      <c r="B18" s="37" t="s">
        <v>53</v>
      </c>
      <c r="C18" s="36" t="s">
        <v>54</v>
      </c>
      <c r="D18" s="38">
        <f t="shared" si="0"/>
        <v>56183</v>
      </c>
      <c r="E18" s="38">
        <f t="shared" si="1"/>
        <v>2103</v>
      </c>
      <c r="F18" s="39">
        <f t="shared" si="2"/>
        <v>3.7431251446166991</v>
      </c>
      <c r="G18" s="38">
        <v>2103</v>
      </c>
      <c r="H18" s="38">
        <v>0</v>
      </c>
      <c r="I18" s="38">
        <f t="shared" si="3"/>
        <v>54080</v>
      </c>
      <c r="J18" s="39">
        <f t="shared" si="4"/>
        <v>96.256874855383302</v>
      </c>
      <c r="K18" s="38">
        <v>46017</v>
      </c>
      <c r="L18" s="39">
        <f t="shared" si="5"/>
        <v>81.905558620935153</v>
      </c>
      <c r="M18" s="38">
        <v>0</v>
      </c>
      <c r="N18" s="39">
        <f t="shared" si="6"/>
        <v>0</v>
      </c>
      <c r="O18" s="38">
        <v>8063</v>
      </c>
      <c r="P18" s="38">
        <v>5321</v>
      </c>
      <c r="Q18" s="39">
        <f t="shared" si="7"/>
        <v>14.351316234448142</v>
      </c>
      <c r="R18" s="38">
        <v>4541</v>
      </c>
      <c r="S18" s="36"/>
      <c r="T18" s="36"/>
      <c r="U18" s="36"/>
      <c r="V18" s="36" t="s">
        <v>33</v>
      </c>
      <c r="W18" s="36"/>
      <c r="X18" s="36"/>
      <c r="Y18" s="36"/>
      <c r="Z18" s="36" t="s">
        <v>33</v>
      </c>
      <c r="AA18" s="40" t="s">
        <v>129</v>
      </c>
      <c r="AB18" s="41"/>
    </row>
    <row r="19" spans="1:28" s="42" customFormat="1" ht="13.5" customHeight="1" x14ac:dyDescent="0.2">
      <c r="A19" s="36" t="s">
        <v>29</v>
      </c>
      <c r="B19" s="37" t="s">
        <v>55</v>
      </c>
      <c r="C19" s="36" t="s">
        <v>56</v>
      </c>
      <c r="D19" s="38">
        <f t="shared" si="0"/>
        <v>56938</v>
      </c>
      <c r="E19" s="38">
        <f t="shared" si="1"/>
        <v>6226</v>
      </c>
      <c r="F19" s="39">
        <f t="shared" si="2"/>
        <v>10.93470090273631</v>
      </c>
      <c r="G19" s="38">
        <v>6202</v>
      </c>
      <c r="H19" s="38">
        <v>24</v>
      </c>
      <c r="I19" s="38">
        <f t="shared" si="3"/>
        <v>50712</v>
      </c>
      <c r="J19" s="39">
        <f t="shared" si="4"/>
        <v>89.06529909726369</v>
      </c>
      <c r="K19" s="38">
        <v>40602</v>
      </c>
      <c r="L19" s="39">
        <f t="shared" si="5"/>
        <v>71.309143278653977</v>
      </c>
      <c r="M19" s="38">
        <v>0</v>
      </c>
      <c r="N19" s="39">
        <f t="shared" si="6"/>
        <v>0</v>
      </c>
      <c r="O19" s="38">
        <v>10110</v>
      </c>
      <c r="P19" s="38">
        <v>7237</v>
      </c>
      <c r="Q19" s="39">
        <f t="shared" si="7"/>
        <v>17.756155818609713</v>
      </c>
      <c r="R19" s="38">
        <v>1718</v>
      </c>
      <c r="S19" s="36" t="s">
        <v>33</v>
      </c>
      <c r="T19" s="36"/>
      <c r="U19" s="36"/>
      <c r="V19" s="36"/>
      <c r="W19" s="36"/>
      <c r="X19" s="36"/>
      <c r="Y19" s="36"/>
      <c r="Z19" s="36" t="s">
        <v>33</v>
      </c>
      <c r="AA19" s="40" t="s">
        <v>130</v>
      </c>
      <c r="AB19" s="41"/>
    </row>
    <row r="20" spans="1:28" s="42" customFormat="1" ht="13.5" customHeight="1" x14ac:dyDescent="0.2">
      <c r="A20" s="36" t="s">
        <v>29</v>
      </c>
      <c r="B20" s="37" t="s">
        <v>57</v>
      </c>
      <c r="C20" s="36" t="s">
        <v>58</v>
      </c>
      <c r="D20" s="38">
        <f t="shared" si="0"/>
        <v>144468</v>
      </c>
      <c r="E20" s="38">
        <f t="shared" si="1"/>
        <v>7236</v>
      </c>
      <c r="F20" s="39">
        <f t="shared" si="2"/>
        <v>5.0087216546224766</v>
      </c>
      <c r="G20" s="38">
        <v>7236</v>
      </c>
      <c r="H20" s="38">
        <v>0</v>
      </c>
      <c r="I20" s="38">
        <f t="shared" si="3"/>
        <v>137232</v>
      </c>
      <c r="J20" s="39">
        <f t="shared" si="4"/>
        <v>94.991278345377523</v>
      </c>
      <c r="K20" s="38">
        <v>102853</v>
      </c>
      <c r="L20" s="39">
        <f t="shared" si="5"/>
        <v>71.194312927430289</v>
      </c>
      <c r="M20" s="38">
        <v>0</v>
      </c>
      <c r="N20" s="39">
        <f t="shared" si="6"/>
        <v>0</v>
      </c>
      <c r="O20" s="38">
        <v>34379</v>
      </c>
      <c r="P20" s="38">
        <v>20264</v>
      </c>
      <c r="Q20" s="39">
        <f t="shared" si="7"/>
        <v>23.796965417947227</v>
      </c>
      <c r="R20" s="38">
        <v>3013</v>
      </c>
      <c r="S20" s="36"/>
      <c r="T20" s="36"/>
      <c r="U20" s="36"/>
      <c r="V20" s="36" t="s">
        <v>33</v>
      </c>
      <c r="W20" s="36"/>
      <c r="X20" s="36"/>
      <c r="Y20" s="36"/>
      <c r="Z20" s="36" t="s">
        <v>33</v>
      </c>
      <c r="AA20" s="40" t="s">
        <v>131</v>
      </c>
      <c r="AB20" s="41"/>
    </row>
    <row r="21" spans="1:28" s="42" customFormat="1" ht="13.5" customHeight="1" x14ac:dyDescent="0.2">
      <c r="A21" s="36" t="s">
        <v>29</v>
      </c>
      <c r="B21" s="37" t="s">
        <v>59</v>
      </c>
      <c r="C21" s="36" t="s">
        <v>60</v>
      </c>
      <c r="D21" s="38">
        <f t="shared" si="0"/>
        <v>99282</v>
      </c>
      <c r="E21" s="38">
        <f t="shared" si="1"/>
        <v>3473</v>
      </c>
      <c r="F21" s="39">
        <f t="shared" si="2"/>
        <v>3.4981164762998325</v>
      </c>
      <c r="G21" s="38">
        <v>3473</v>
      </c>
      <c r="H21" s="38">
        <v>0</v>
      </c>
      <c r="I21" s="38">
        <f t="shared" si="3"/>
        <v>95809</v>
      </c>
      <c r="J21" s="39">
        <f t="shared" si="4"/>
        <v>96.501883523700172</v>
      </c>
      <c r="K21" s="38">
        <v>87000</v>
      </c>
      <c r="L21" s="39">
        <f t="shared" si="5"/>
        <v>87.629177494409859</v>
      </c>
      <c r="M21" s="38">
        <v>0</v>
      </c>
      <c r="N21" s="39">
        <f t="shared" si="6"/>
        <v>0</v>
      </c>
      <c r="O21" s="38">
        <v>8809</v>
      </c>
      <c r="P21" s="38">
        <v>2481</v>
      </c>
      <c r="Q21" s="39">
        <f t="shared" si="7"/>
        <v>8.8727060292903044</v>
      </c>
      <c r="R21" s="38">
        <v>6457</v>
      </c>
      <c r="S21" s="36"/>
      <c r="T21" s="36"/>
      <c r="U21" s="36"/>
      <c r="V21" s="36" t="s">
        <v>33</v>
      </c>
      <c r="W21" s="36"/>
      <c r="X21" s="36"/>
      <c r="Y21" s="36"/>
      <c r="Z21" s="36" t="s">
        <v>33</v>
      </c>
      <c r="AA21" s="40" t="s">
        <v>132</v>
      </c>
      <c r="AB21" s="41"/>
    </row>
    <row r="22" spans="1:28" s="42" customFormat="1" ht="13.5" customHeight="1" x14ac:dyDescent="0.2">
      <c r="A22" s="36" t="s">
        <v>29</v>
      </c>
      <c r="B22" s="37" t="s">
        <v>61</v>
      </c>
      <c r="C22" s="36" t="s">
        <v>62</v>
      </c>
      <c r="D22" s="38">
        <f t="shared" si="0"/>
        <v>26454</v>
      </c>
      <c r="E22" s="38">
        <f t="shared" si="1"/>
        <v>2640</v>
      </c>
      <c r="F22" s="39">
        <f t="shared" si="2"/>
        <v>9.9795872079836698</v>
      </c>
      <c r="G22" s="38">
        <v>2640</v>
      </c>
      <c r="H22" s="38">
        <v>0</v>
      </c>
      <c r="I22" s="38">
        <f t="shared" si="3"/>
        <v>23814</v>
      </c>
      <c r="J22" s="39">
        <f t="shared" si="4"/>
        <v>90.02041279201633</v>
      </c>
      <c r="K22" s="38">
        <v>4448</v>
      </c>
      <c r="L22" s="39">
        <f t="shared" si="5"/>
        <v>16.814092386784608</v>
      </c>
      <c r="M22" s="38">
        <v>0</v>
      </c>
      <c r="N22" s="39">
        <f t="shared" si="6"/>
        <v>0</v>
      </c>
      <c r="O22" s="38">
        <v>19366</v>
      </c>
      <c r="P22" s="38">
        <v>12324</v>
      </c>
      <c r="Q22" s="39">
        <f t="shared" si="7"/>
        <v>73.206320405231722</v>
      </c>
      <c r="R22" s="38">
        <v>575</v>
      </c>
      <c r="S22" s="36"/>
      <c r="T22" s="36"/>
      <c r="U22" s="36"/>
      <c r="V22" s="36" t="s">
        <v>33</v>
      </c>
      <c r="W22" s="36"/>
      <c r="X22" s="36"/>
      <c r="Y22" s="36"/>
      <c r="Z22" s="36" t="s">
        <v>33</v>
      </c>
      <c r="AA22" s="40" t="s">
        <v>133</v>
      </c>
      <c r="AB22" s="41"/>
    </row>
    <row r="23" spans="1:28" s="42" customFormat="1" ht="13.5" customHeight="1" x14ac:dyDescent="0.2">
      <c r="A23" s="36" t="s">
        <v>29</v>
      </c>
      <c r="B23" s="37" t="s">
        <v>63</v>
      </c>
      <c r="C23" s="36" t="s">
        <v>64</v>
      </c>
      <c r="D23" s="38">
        <f t="shared" si="0"/>
        <v>55033</v>
      </c>
      <c r="E23" s="38">
        <f t="shared" si="1"/>
        <v>882</v>
      </c>
      <c r="F23" s="39">
        <f t="shared" si="2"/>
        <v>1.602674758781095</v>
      </c>
      <c r="G23" s="38">
        <v>882</v>
      </c>
      <c r="H23" s="38">
        <v>0</v>
      </c>
      <c r="I23" s="38">
        <f t="shared" si="3"/>
        <v>54151</v>
      </c>
      <c r="J23" s="39">
        <f t="shared" si="4"/>
        <v>98.397325241218908</v>
      </c>
      <c r="K23" s="38">
        <v>2949</v>
      </c>
      <c r="L23" s="39">
        <f t="shared" si="5"/>
        <v>5.3586030200061776</v>
      </c>
      <c r="M23" s="38">
        <v>1962</v>
      </c>
      <c r="N23" s="39">
        <f t="shared" si="6"/>
        <v>3.5651336470844766</v>
      </c>
      <c r="O23" s="38">
        <v>49240</v>
      </c>
      <c r="P23" s="38">
        <v>25121</v>
      </c>
      <c r="Q23" s="39">
        <f t="shared" si="7"/>
        <v>89.473588574128243</v>
      </c>
      <c r="R23" s="38">
        <v>2128</v>
      </c>
      <c r="S23" s="36"/>
      <c r="T23" s="36"/>
      <c r="U23" s="36"/>
      <c r="V23" s="36" t="s">
        <v>33</v>
      </c>
      <c r="W23" s="36"/>
      <c r="X23" s="36"/>
      <c r="Y23" s="36"/>
      <c r="Z23" s="36" t="s">
        <v>33</v>
      </c>
      <c r="AA23" s="40" t="s">
        <v>134</v>
      </c>
      <c r="AB23" s="41"/>
    </row>
    <row r="24" spans="1:28" s="42" customFormat="1" ht="13.5" customHeight="1" x14ac:dyDescent="0.2">
      <c r="A24" s="36" t="s">
        <v>29</v>
      </c>
      <c r="B24" s="37" t="s">
        <v>65</v>
      </c>
      <c r="C24" s="36" t="s">
        <v>66</v>
      </c>
      <c r="D24" s="38">
        <f t="shared" si="0"/>
        <v>23857</v>
      </c>
      <c r="E24" s="38">
        <f t="shared" si="1"/>
        <v>1132</v>
      </c>
      <c r="F24" s="39">
        <f t="shared" si="2"/>
        <v>4.7449385924466609</v>
      </c>
      <c r="G24" s="38">
        <v>1132</v>
      </c>
      <c r="H24" s="38">
        <v>0</v>
      </c>
      <c r="I24" s="38">
        <f t="shared" si="3"/>
        <v>22725</v>
      </c>
      <c r="J24" s="39">
        <f t="shared" si="4"/>
        <v>95.255061407553342</v>
      </c>
      <c r="K24" s="38">
        <v>15439</v>
      </c>
      <c r="L24" s="39">
        <f t="shared" si="5"/>
        <v>64.714758771010608</v>
      </c>
      <c r="M24" s="38">
        <v>0</v>
      </c>
      <c r="N24" s="39">
        <f t="shared" si="6"/>
        <v>0</v>
      </c>
      <c r="O24" s="38">
        <v>7286</v>
      </c>
      <c r="P24" s="38">
        <v>5462</v>
      </c>
      <c r="Q24" s="39">
        <f t="shared" si="7"/>
        <v>30.540302636542734</v>
      </c>
      <c r="R24" s="38">
        <v>122</v>
      </c>
      <c r="S24" s="36"/>
      <c r="T24" s="36"/>
      <c r="U24" s="36"/>
      <c r="V24" s="36" t="s">
        <v>33</v>
      </c>
      <c r="W24" s="36"/>
      <c r="X24" s="36"/>
      <c r="Y24" s="36"/>
      <c r="Z24" s="36" t="s">
        <v>33</v>
      </c>
      <c r="AA24" s="40" t="s">
        <v>135</v>
      </c>
      <c r="AB24" s="41"/>
    </row>
    <row r="25" spans="1:28" s="42" customFormat="1" ht="13.5" customHeight="1" x14ac:dyDescent="0.2">
      <c r="A25" s="36" t="s">
        <v>29</v>
      </c>
      <c r="B25" s="37" t="s">
        <v>67</v>
      </c>
      <c r="C25" s="36" t="s">
        <v>68</v>
      </c>
      <c r="D25" s="38">
        <f t="shared" si="0"/>
        <v>33507</v>
      </c>
      <c r="E25" s="38">
        <f t="shared" si="1"/>
        <v>1234</v>
      </c>
      <c r="F25" s="39">
        <f t="shared" si="2"/>
        <v>3.6828125466320474</v>
      </c>
      <c r="G25" s="38">
        <v>1139</v>
      </c>
      <c r="H25" s="38">
        <v>95</v>
      </c>
      <c r="I25" s="38">
        <f t="shared" si="3"/>
        <v>32273</v>
      </c>
      <c r="J25" s="39">
        <f t="shared" si="4"/>
        <v>96.317187453367964</v>
      </c>
      <c r="K25" s="38">
        <v>5500</v>
      </c>
      <c r="L25" s="39">
        <f t="shared" si="5"/>
        <v>16.414480556301669</v>
      </c>
      <c r="M25" s="38">
        <v>0</v>
      </c>
      <c r="N25" s="39">
        <f t="shared" si="6"/>
        <v>0</v>
      </c>
      <c r="O25" s="38">
        <v>26773</v>
      </c>
      <c r="P25" s="38">
        <v>8572</v>
      </c>
      <c r="Q25" s="39">
        <f t="shared" si="7"/>
        <v>79.902706897066295</v>
      </c>
      <c r="R25" s="38">
        <v>545</v>
      </c>
      <c r="S25" s="36"/>
      <c r="T25" s="36"/>
      <c r="U25" s="36"/>
      <c r="V25" s="36" t="s">
        <v>33</v>
      </c>
      <c r="W25" s="36"/>
      <c r="X25" s="36"/>
      <c r="Y25" s="36"/>
      <c r="Z25" s="36" t="s">
        <v>33</v>
      </c>
      <c r="AA25" s="40" t="s">
        <v>136</v>
      </c>
      <c r="AB25" s="41"/>
    </row>
    <row r="26" spans="1:28" s="42" customFormat="1" ht="13.5" customHeight="1" x14ac:dyDescent="0.2">
      <c r="A26" s="36" t="s">
        <v>29</v>
      </c>
      <c r="B26" s="37" t="s">
        <v>69</v>
      </c>
      <c r="C26" s="36" t="s">
        <v>70</v>
      </c>
      <c r="D26" s="38">
        <f t="shared" si="0"/>
        <v>40820</v>
      </c>
      <c r="E26" s="38">
        <f t="shared" si="1"/>
        <v>1764</v>
      </c>
      <c r="F26" s="39">
        <f t="shared" si="2"/>
        <v>4.3214110730034294</v>
      </c>
      <c r="G26" s="38">
        <v>1764</v>
      </c>
      <c r="H26" s="38">
        <v>0</v>
      </c>
      <c r="I26" s="38">
        <f t="shared" si="3"/>
        <v>39056</v>
      </c>
      <c r="J26" s="39">
        <f t="shared" si="4"/>
        <v>95.678588926996568</v>
      </c>
      <c r="K26" s="38">
        <v>17961</v>
      </c>
      <c r="L26" s="39">
        <f t="shared" si="5"/>
        <v>44.000489955903973</v>
      </c>
      <c r="M26" s="38">
        <v>0</v>
      </c>
      <c r="N26" s="39">
        <f t="shared" si="6"/>
        <v>0</v>
      </c>
      <c r="O26" s="38">
        <v>21095</v>
      </c>
      <c r="P26" s="38">
        <v>13712</v>
      </c>
      <c r="Q26" s="39">
        <f t="shared" si="7"/>
        <v>51.678098971092602</v>
      </c>
      <c r="R26" s="38">
        <v>444</v>
      </c>
      <c r="S26" s="36"/>
      <c r="T26" s="36"/>
      <c r="U26" s="36"/>
      <c r="V26" s="36" t="s">
        <v>33</v>
      </c>
      <c r="W26" s="36"/>
      <c r="X26" s="36"/>
      <c r="Y26" s="36"/>
      <c r="Z26" s="36" t="s">
        <v>33</v>
      </c>
      <c r="AA26" s="40" t="s">
        <v>137</v>
      </c>
      <c r="AB26" s="41"/>
    </row>
    <row r="27" spans="1:28" s="42" customFormat="1" ht="13.5" customHeight="1" x14ac:dyDescent="0.2">
      <c r="A27" s="36" t="s">
        <v>29</v>
      </c>
      <c r="B27" s="37" t="s">
        <v>71</v>
      </c>
      <c r="C27" s="36" t="s">
        <v>72</v>
      </c>
      <c r="D27" s="38">
        <f t="shared" si="0"/>
        <v>32399</v>
      </c>
      <c r="E27" s="38">
        <f t="shared" si="1"/>
        <v>1751</v>
      </c>
      <c r="F27" s="39">
        <f t="shared" si="2"/>
        <v>5.4044877928331116</v>
      </c>
      <c r="G27" s="38">
        <v>1751</v>
      </c>
      <c r="H27" s="38">
        <v>0</v>
      </c>
      <c r="I27" s="38">
        <f t="shared" si="3"/>
        <v>30648</v>
      </c>
      <c r="J27" s="39">
        <f t="shared" si="4"/>
        <v>94.595512207166891</v>
      </c>
      <c r="K27" s="38">
        <v>17144</v>
      </c>
      <c r="L27" s="39">
        <f t="shared" si="5"/>
        <v>52.915213432513355</v>
      </c>
      <c r="M27" s="38">
        <v>0</v>
      </c>
      <c r="N27" s="39">
        <f t="shared" si="6"/>
        <v>0</v>
      </c>
      <c r="O27" s="38">
        <v>13504</v>
      </c>
      <c r="P27" s="38">
        <v>11026</v>
      </c>
      <c r="Q27" s="39">
        <f t="shared" si="7"/>
        <v>41.680298774653544</v>
      </c>
      <c r="R27" s="38">
        <v>366</v>
      </c>
      <c r="S27" s="36"/>
      <c r="T27" s="36"/>
      <c r="U27" s="36"/>
      <c r="V27" s="36" t="s">
        <v>33</v>
      </c>
      <c r="W27" s="36"/>
      <c r="X27" s="36"/>
      <c r="Y27" s="36"/>
      <c r="Z27" s="36" t="s">
        <v>33</v>
      </c>
      <c r="AA27" s="40" t="s">
        <v>138</v>
      </c>
      <c r="AB27" s="41"/>
    </row>
    <row r="28" spans="1:28" s="42" customFormat="1" ht="13.5" customHeight="1" x14ac:dyDescent="0.2">
      <c r="A28" s="36" t="s">
        <v>29</v>
      </c>
      <c r="B28" s="37" t="s">
        <v>73</v>
      </c>
      <c r="C28" s="36" t="s">
        <v>74</v>
      </c>
      <c r="D28" s="38">
        <f t="shared" si="0"/>
        <v>34019</v>
      </c>
      <c r="E28" s="38">
        <f t="shared" si="1"/>
        <v>676</v>
      </c>
      <c r="F28" s="39">
        <f t="shared" si="2"/>
        <v>1.9871248420000587</v>
      </c>
      <c r="G28" s="38">
        <v>676</v>
      </c>
      <c r="H28" s="38">
        <v>0</v>
      </c>
      <c r="I28" s="38">
        <f t="shared" si="3"/>
        <v>33343</v>
      </c>
      <c r="J28" s="39">
        <f t="shared" si="4"/>
        <v>98.012875157999943</v>
      </c>
      <c r="K28" s="38">
        <v>16952</v>
      </c>
      <c r="L28" s="39">
        <f t="shared" si="5"/>
        <v>49.8309768070784</v>
      </c>
      <c r="M28" s="38">
        <v>0</v>
      </c>
      <c r="N28" s="39">
        <f t="shared" si="6"/>
        <v>0</v>
      </c>
      <c r="O28" s="38">
        <v>16391</v>
      </c>
      <c r="P28" s="38">
        <v>3648</v>
      </c>
      <c r="Q28" s="39">
        <f t="shared" si="7"/>
        <v>48.181898350921543</v>
      </c>
      <c r="R28" s="38">
        <v>616</v>
      </c>
      <c r="S28" s="36"/>
      <c r="T28" s="36"/>
      <c r="U28" s="36"/>
      <c r="V28" s="36" t="s">
        <v>33</v>
      </c>
      <c r="W28" s="36"/>
      <c r="X28" s="36"/>
      <c r="Y28" s="36"/>
      <c r="Z28" s="36" t="s">
        <v>33</v>
      </c>
      <c r="AA28" s="40" t="s">
        <v>139</v>
      </c>
      <c r="AB28" s="41"/>
    </row>
    <row r="29" spans="1:28" s="42" customFormat="1" ht="13.5" customHeight="1" x14ac:dyDescent="0.2">
      <c r="A29" s="36" t="s">
        <v>29</v>
      </c>
      <c r="B29" s="37" t="s">
        <v>75</v>
      </c>
      <c r="C29" s="36" t="s">
        <v>76</v>
      </c>
      <c r="D29" s="38">
        <f t="shared" si="0"/>
        <v>25142</v>
      </c>
      <c r="E29" s="38">
        <f t="shared" si="1"/>
        <v>565</v>
      </c>
      <c r="F29" s="39">
        <f t="shared" si="2"/>
        <v>2.2472357012170869</v>
      </c>
      <c r="G29" s="38">
        <v>565</v>
      </c>
      <c r="H29" s="38">
        <v>0</v>
      </c>
      <c r="I29" s="38">
        <f t="shared" si="3"/>
        <v>24577</v>
      </c>
      <c r="J29" s="39">
        <f t="shared" si="4"/>
        <v>97.752764298782907</v>
      </c>
      <c r="K29" s="38">
        <v>22399</v>
      </c>
      <c r="L29" s="39">
        <f t="shared" si="5"/>
        <v>89.08996897621509</v>
      </c>
      <c r="M29" s="38">
        <v>0</v>
      </c>
      <c r="N29" s="39">
        <f t="shared" si="6"/>
        <v>0</v>
      </c>
      <c r="O29" s="38">
        <v>2178</v>
      </c>
      <c r="P29" s="38">
        <v>721</v>
      </c>
      <c r="Q29" s="39">
        <f t="shared" si="7"/>
        <v>8.6627953225678151</v>
      </c>
      <c r="R29" s="38">
        <v>520</v>
      </c>
      <c r="S29" s="36"/>
      <c r="T29" s="36"/>
      <c r="U29" s="36"/>
      <c r="V29" s="36" t="s">
        <v>33</v>
      </c>
      <c r="W29" s="36"/>
      <c r="X29" s="36"/>
      <c r="Y29" s="36"/>
      <c r="Z29" s="36" t="s">
        <v>33</v>
      </c>
      <c r="AA29" s="40" t="s">
        <v>140</v>
      </c>
      <c r="AB29" s="41"/>
    </row>
    <row r="30" spans="1:28" s="42" customFormat="1" ht="13.5" customHeight="1" x14ac:dyDescent="0.2">
      <c r="A30" s="36" t="s">
        <v>29</v>
      </c>
      <c r="B30" s="37" t="s">
        <v>77</v>
      </c>
      <c r="C30" s="36" t="s">
        <v>78</v>
      </c>
      <c r="D30" s="38">
        <f t="shared" si="0"/>
        <v>22640</v>
      </c>
      <c r="E30" s="38">
        <f t="shared" si="1"/>
        <v>1657</v>
      </c>
      <c r="F30" s="39">
        <f t="shared" si="2"/>
        <v>7.3189045936395765</v>
      </c>
      <c r="G30" s="38">
        <v>1657</v>
      </c>
      <c r="H30" s="38">
        <v>0</v>
      </c>
      <c r="I30" s="38">
        <f t="shared" si="3"/>
        <v>20983</v>
      </c>
      <c r="J30" s="39">
        <f t="shared" si="4"/>
        <v>92.681095406360427</v>
      </c>
      <c r="K30" s="38">
        <v>16279</v>
      </c>
      <c r="L30" s="39">
        <f t="shared" si="5"/>
        <v>71.903710247349835</v>
      </c>
      <c r="M30" s="38">
        <v>0</v>
      </c>
      <c r="N30" s="39">
        <f t="shared" si="6"/>
        <v>0</v>
      </c>
      <c r="O30" s="38">
        <v>4704</v>
      </c>
      <c r="P30" s="38">
        <v>1124</v>
      </c>
      <c r="Q30" s="39">
        <f t="shared" si="7"/>
        <v>20.777385159010599</v>
      </c>
      <c r="R30" s="38">
        <v>292</v>
      </c>
      <c r="S30" s="36"/>
      <c r="T30" s="36"/>
      <c r="U30" s="36"/>
      <c r="V30" s="36" t="s">
        <v>33</v>
      </c>
      <c r="W30" s="36"/>
      <c r="X30" s="36"/>
      <c r="Y30" s="36"/>
      <c r="Z30" s="36" t="s">
        <v>33</v>
      </c>
      <c r="AA30" s="40" t="s">
        <v>141</v>
      </c>
      <c r="AB30" s="41"/>
    </row>
    <row r="31" spans="1:28" s="42" customFormat="1" ht="13.5" customHeight="1" x14ac:dyDescent="0.2">
      <c r="A31" s="36" t="s">
        <v>29</v>
      </c>
      <c r="B31" s="37" t="s">
        <v>79</v>
      </c>
      <c r="C31" s="36" t="s">
        <v>80</v>
      </c>
      <c r="D31" s="38">
        <f t="shared" si="0"/>
        <v>27978</v>
      </c>
      <c r="E31" s="38">
        <f t="shared" si="1"/>
        <v>3486</v>
      </c>
      <c r="F31" s="39">
        <f t="shared" si="2"/>
        <v>12.459789834870255</v>
      </c>
      <c r="G31" s="38">
        <v>3486</v>
      </c>
      <c r="H31" s="38">
        <v>0</v>
      </c>
      <c r="I31" s="38">
        <f t="shared" si="3"/>
        <v>24492</v>
      </c>
      <c r="J31" s="39">
        <f t="shared" si="4"/>
        <v>87.540210165129736</v>
      </c>
      <c r="K31" s="38">
        <v>7390</v>
      </c>
      <c r="L31" s="39">
        <f t="shared" si="5"/>
        <v>26.413610694116805</v>
      </c>
      <c r="M31" s="38">
        <v>917</v>
      </c>
      <c r="N31" s="39">
        <f t="shared" si="6"/>
        <v>3.2775752376867535</v>
      </c>
      <c r="O31" s="38">
        <v>16185</v>
      </c>
      <c r="P31" s="38">
        <v>7654</v>
      </c>
      <c r="Q31" s="39">
        <f t="shared" si="7"/>
        <v>57.849024233326183</v>
      </c>
      <c r="R31" s="38">
        <v>524</v>
      </c>
      <c r="S31" s="36"/>
      <c r="T31" s="36"/>
      <c r="U31" s="36"/>
      <c r="V31" s="36" t="s">
        <v>33</v>
      </c>
      <c r="W31" s="36"/>
      <c r="X31" s="36"/>
      <c r="Y31" s="36"/>
      <c r="Z31" s="36" t="s">
        <v>33</v>
      </c>
      <c r="AA31" s="40" t="s">
        <v>142</v>
      </c>
      <c r="AB31" s="41"/>
    </row>
    <row r="32" spans="1:28" s="42" customFormat="1" ht="13.5" customHeight="1" x14ac:dyDescent="0.2">
      <c r="A32" s="36" t="s">
        <v>29</v>
      </c>
      <c r="B32" s="37" t="s">
        <v>81</v>
      </c>
      <c r="C32" s="36" t="s">
        <v>82</v>
      </c>
      <c r="D32" s="38">
        <f t="shared" si="0"/>
        <v>27304</v>
      </c>
      <c r="E32" s="38">
        <f t="shared" si="1"/>
        <v>1188</v>
      </c>
      <c r="F32" s="39">
        <f t="shared" si="2"/>
        <v>4.3510108409024317</v>
      </c>
      <c r="G32" s="38">
        <v>1165</v>
      </c>
      <c r="H32" s="38">
        <v>23</v>
      </c>
      <c r="I32" s="38">
        <f t="shared" si="3"/>
        <v>26116</v>
      </c>
      <c r="J32" s="39">
        <f t="shared" si="4"/>
        <v>95.648989159097567</v>
      </c>
      <c r="K32" s="38">
        <v>10946</v>
      </c>
      <c r="L32" s="39">
        <f t="shared" si="5"/>
        <v>40.08936419572224</v>
      </c>
      <c r="M32" s="38">
        <v>0</v>
      </c>
      <c r="N32" s="39">
        <f t="shared" si="6"/>
        <v>0</v>
      </c>
      <c r="O32" s="38">
        <v>15170</v>
      </c>
      <c r="P32" s="38">
        <v>7749</v>
      </c>
      <c r="Q32" s="39">
        <f t="shared" si="7"/>
        <v>55.559624963375335</v>
      </c>
      <c r="R32" s="38">
        <v>793</v>
      </c>
      <c r="S32" s="36"/>
      <c r="T32" s="36"/>
      <c r="U32" s="36"/>
      <c r="V32" s="36" t="s">
        <v>33</v>
      </c>
      <c r="W32" s="36"/>
      <c r="X32" s="36"/>
      <c r="Y32" s="36"/>
      <c r="Z32" s="36" t="s">
        <v>33</v>
      </c>
      <c r="AA32" s="40" t="s">
        <v>143</v>
      </c>
      <c r="AB32" s="41"/>
    </row>
    <row r="33" spans="1:28" s="42" customFormat="1" ht="13.5" customHeight="1" x14ac:dyDescent="0.2">
      <c r="A33" s="36" t="s">
        <v>29</v>
      </c>
      <c r="B33" s="37" t="s">
        <v>83</v>
      </c>
      <c r="C33" s="36" t="s">
        <v>84</v>
      </c>
      <c r="D33" s="38">
        <f t="shared" si="0"/>
        <v>7054</v>
      </c>
      <c r="E33" s="38">
        <f t="shared" si="1"/>
        <v>236</v>
      </c>
      <c r="F33" s="39">
        <f t="shared" si="2"/>
        <v>3.3456195066628864</v>
      </c>
      <c r="G33" s="38">
        <v>236</v>
      </c>
      <c r="H33" s="38">
        <v>0</v>
      </c>
      <c r="I33" s="38">
        <f t="shared" si="3"/>
        <v>6818</v>
      </c>
      <c r="J33" s="39">
        <f t="shared" si="4"/>
        <v>96.654380493337115</v>
      </c>
      <c r="K33" s="38">
        <v>4033</v>
      </c>
      <c r="L33" s="39">
        <f t="shared" si="5"/>
        <v>57.173235043946704</v>
      </c>
      <c r="M33" s="38">
        <v>0</v>
      </c>
      <c r="N33" s="39">
        <f t="shared" si="6"/>
        <v>0</v>
      </c>
      <c r="O33" s="38">
        <v>2785</v>
      </c>
      <c r="P33" s="38">
        <v>2008</v>
      </c>
      <c r="Q33" s="39">
        <f t="shared" si="7"/>
        <v>39.481145449390418</v>
      </c>
      <c r="R33" s="38">
        <v>129</v>
      </c>
      <c r="S33" s="36"/>
      <c r="T33" s="36"/>
      <c r="U33" s="36"/>
      <c r="V33" s="36" t="s">
        <v>33</v>
      </c>
      <c r="W33" s="36"/>
      <c r="X33" s="36"/>
      <c r="Y33" s="36"/>
      <c r="Z33" s="36" t="s">
        <v>33</v>
      </c>
      <c r="AA33" s="40" t="s">
        <v>144</v>
      </c>
      <c r="AB33" s="41"/>
    </row>
    <row r="34" spans="1:28" s="42" customFormat="1" ht="13.5" customHeight="1" x14ac:dyDescent="0.2">
      <c r="A34" s="36" t="s">
        <v>29</v>
      </c>
      <c r="B34" s="37" t="s">
        <v>85</v>
      </c>
      <c r="C34" s="36" t="s">
        <v>86</v>
      </c>
      <c r="D34" s="38">
        <f t="shared" si="0"/>
        <v>19074</v>
      </c>
      <c r="E34" s="38">
        <f t="shared" si="1"/>
        <v>1635</v>
      </c>
      <c r="F34" s="39">
        <f t="shared" si="2"/>
        <v>8.5718779490405801</v>
      </c>
      <c r="G34" s="38">
        <v>1635</v>
      </c>
      <c r="H34" s="38">
        <v>0</v>
      </c>
      <c r="I34" s="38">
        <f t="shared" si="3"/>
        <v>17439</v>
      </c>
      <c r="J34" s="39">
        <f t="shared" si="4"/>
        <v>91.428122050959431</v>
      </c>
      <c r="K34" s="38">
        <v>7155</v>
      </c>
      <c r="L34" s="39">
        <f t="shared" si="5"/>
        <v>37.511796162315193</v>
      </c>
      <c r="M34" s="38">
        <v>0</v>
      </c>
      <c r="N34" s="39">
        <f t="shared" si="6"/>
        <v>0</v>
      </c>
      <c r="O34" s="38">
        <v>10284</v>
      </c>
      <c r="P34" s="38">
        <v>4284</v>
      </c>
      <c r="Q34" s="39">
        <f t="shared" si="7"/>
        <v>53.916325888644224</v>
      </c>
      <c r="R34" s="38">
        <v>350</v>
      </c>
      <c r="S34" s="36"/>
      <c r="T34" s="36"/>
      <c r="U34" s="36"/>
      <c r="V34" s="36" t="s">
        <v>33</v>
      </c>
      <c r="W34" s="36"/>
      <c r="X34" s="36"/>
      <c r="Y34" s="36"/>
      <c r="Z34" s="36" t="s">
        <v>33</v>
      </c>
      <c r="AA34" s="40" t="s">
        <v>145</v>
      </c>
      <c r="AB34" s="41"/>
    </row>
    <row r="35" spans="1:28" s="42" customFormat="1" ht="13.5" customHeight="1" x14ac:dyDescent="0.2">
      <c r="A35" s="36" t="s">
        <v>29</v>
      </c>
      <c r="B35" s="37" t="s">
        <v>87</v>
      </c>
      <c r="C35" s="36" t="s">
        <v>88</v>
      </c>
      <c r="D35" s="38">
        <f t="shared" si="0"/>
        <v>9813</v>
      </c>
      <c r="E35" s="38">
        <f t="shared" si="1"/>
        <v>423</v>
      </c>
      <c r="F35" s="39">
        <f t="shared" si="2"/>
        <v>4.3106083766432279</v>
      </c>
      <c r="G35" s="38">
        <v>423</v>
      </c>
      <c r="H35" s="38">
        <v>0</v>
      </c>
      <c r="I35" s="38">
        <f t="shared" si="3"/>
        <v>9390</v>
      </c>
      <c r="J35" s="39">
        <f t="shared" si="4"/>
        <v>95.689391623356769</v>
      </c>
      <c r="K35" s="38">
        <v>3333</v>
      </c>
      <c r="L35" s="39">
        <f t="shared" si="5"/>
        <v>33.96514827269948</v>
      </c>
      <c r="M35" s="38">
        <v>0</v>
      </c>
      <c r="N35" s="39">
        <f t="shared" si="6"/>
        <v>0</v>
      </c>
      <c r="O35" s="38">
        <v>6057</v>
      </c>
      <c r="P35" s="38">
        <v>2539</v>
      </c>
      <c r="Q35" s="39">
        <f t="shared" si="7"/>
        <v>61.724243350657289</v>
      </c>
      <c r="R35" s="38">
        <v>327</v>
      </c>
      <c r="S35" s="36"/>
      <c r="T35" s="36"/>
      <c r="U35" s="36"/>
      <c r="V35" s="36" t="s">
        <v>33</v>
      </c>
      <c r="W35" s="36"/>
      <c r="X35" s="36"/>
      <c r="Y35" s="36"/>
      <c r="Z35" s="36" t="s">
        <v>33</v>
      </c>
      <c r="AA35" s="40" t="s">
        <v>146</v>
      </c>
      <c r="AB35" s="41"/>
    </row>
    <row r="36" spans="1:28" s="42" customFormat="1" ht="13.5" customHeight="1" x14ac:dyDescent="0.2">
      <c r="A36" s="36" t="s">
        <v>29</v>
      </c>
      <c r="B36" s="37" t="s">
        <v>89</v>
      </c>
      <c r="C36" s="36" t="s">
        <v>90</v>
      </c>
      <c r="D36" s="38">
        <f t="shared" si="0"/>
        <v>14636</v>
      </c>
      <c r="E36" s="38">
        <f t="shared" si="1"/>
        <v>255</v>
      </c>
      <c r="F36" s="39">
        <f t="shared" si="2"/>
        <v>1.742279311287237</v>
      </c>
      <c r="G36" s="38">
        <v>255</v>
      </c>
      <c r="H36" s="38">
        <v>0</v>
      </c>
      <c r="I36" s="38">
        <f t="shared" si="3"/>
        <v>14381</v>
      </c>
      <c r="J36" s="39">
        <f t="shared" si="4"/>
        <v>98.257720688712766</v>
      </c>
      <c r="K36" s="38">
        <v>12114</v>
      </c>
      <c r="L36" s="39">
        <f t="shared" si="5"/>
        <v>82.768515987974851</v>
      </c>
      <c r="M36" s="38">
        <v>0</v>
      </c>
      <c r="N36" s="39">
        <f t="shared" si="6"/>
        <v>0</v>
      </c>
      <c r="O36" s="38">
        <v>2267</v>
      </c>
      <c r="P36" s="38">
        <v>765</v>
      </c>
      <c r="Q36" s="39">
        <f t="shared" si="7"/>
        <v>15.489204700737908</v>
      </c>
      <c r="R36" s="38">
        <v>202</v>
      </c>
      <c r="S36" s="36"/>
      <c r="T36" s="36"/>
      <c r="U36" s="36"/>
      <c r="V36" s="36" t="s">
        <v>33</v>
      </c>
      <c r="W36" s="36"/>
      <c r="X36" s="36"/>
      <c r="Y36" s="36"/>
      <c r="Z36" s="36" t="s">
        <v>33</v>
      </c>
      <c r="AA36" s="40" t="s">
        <v>147</v>
      </c>
      <c r="AB36" s="41"/>
    </row>
    <row r="37" spans="1:28" s="42" customFormat="1" ht="13.5" customHeight="1" x14ac:dyDescent="0.2">
      <c r="A37" s="36" t="s">
        <v>29</v>
      </c>
      <c r="B37" s="37" t="s">
        <v>91</v>
      </c>
      <c r="C37" s="36" t="s">
        <v>92</v>
      </c>
      <c r="D37" s="38">
        <f t="shared" si="0"/>
        <v>20695</v>
      </c>
      <c r="E37" s="38">
        <f t="shared" si="1"/>
        <v>1120</v>
      </c>
      <c r="F37" s="39">
        <f t="shared" si="2"/>
        <v>5.4119352500604014</v>
      </c>
      <c r="G37" s="38">
        <v>1120</v>
      </c>
      <c r="H37" s="38">
        <v>0</v>
      </c>
      <c r="I37" s="38">
        <f t="shared" si="3"/>
        <v>19575</v>
      </c>
      <c r="J37" s="39">
        <f t="shared" si="4"/>
        <v>94.588064749939605</v>
      </c>
      <c r="K37" s="38">
        <v>6986</v>
      </c>
      <c r="L37" s="39">
        <f t="shared" si="5"/>
        <v>33.756946122251755</v>
      </c>
      <c r="M37" s="38">
        <v>0</v>
      </c>
      <c r="N37" s="39">
        <f t="shared" si="6"/>
        <v>0</v>
      </c>
      <c r="O37" s="38">
        <v>12589</v>
      </c>
      <c r="P37" s="38">
        <v>7539</v>
      </c>
      <c r="Q37" s="39">
        <f t="shared" si="7"/>
        <v>60.83111862768785</v>
      </c>
      <c r="R37" s="38">
        <v>159</v>
      </c>
      <c r="S37" s="36"/>
      <c r="T37" s="36"/>
      <c r="U37" s="36"/>
      <c r="V37" s="36" t="s">
        <v>33</v>
      </c>
      <c r="W37" s="36"/>
      <c r="X37" s="36"/>
      <c r="Y37" s="36"/>
      <c r="Z37" s="36" t="s">
        <v>33</v>
      </c>
      <c r="AA37" s="40" t="s">
        <v>148</v>
      </c>
      <c r="AB37" s="41"/>
    </row>
    <row r="38" spans="1:28" s="42" customFormat="1" ht="13.5" customHeight="1" x14ac:dyDescent="0.2">
      <c r="A38" s="36" t="s">
        <v>29</v>
      </c>
      <c r="B38" s="37" t="s">
        <v>93</v>
      </c>
      <c r="C38" s="36" t="s">
        <v>94</v>
      </c>
      <c r="D38" s="38">
        <f t="shared" si="0"/>
        <v>22991</v>
      </c>
      <c r="E38" s="38">
        <f t="shared" si="1"/>
        <v>1284</v>
      </c>
      <c r="F38" s="39">
        <f t="shared" si="2"/>
        <v>5.5847940498455912</v>
      </c>
      <c r="G38" s="38">
        <v>1284</v>
      </c>
      <c r="H38" s="38">
        <v>0</v>
      </c>
      <c r="I38" s="38">
        <f t="shared" si="3"/>
        <v>21707</v>
      </c>
      <c r="J38" s="39">
        <f t="shared" si="4"/>
        <v>94.415205950154416</v>
      </c>
      <c r="K38" s="38">
        <v>0</v>
      </c>
      <c r="L38" s="39">
        <f t="shared" si="5"/>
        <v>0</v>
      </c>
      <c r="M38" s="38">
        <v>0</v>
      </c>
      <c r="N38" s="39">
        <f t="shared" si="6"/>
        <v>0</v>
      </c>
      <c r="O38" s="38">
        <v>21707</v>
      </c>
      <c r="P38" s="38">
        <v>15811</v>
      </c>
      <c r="Q38" s="39">
        <f t="shared" si="7"/>
        <v>94.415205950154416</v>
      </c>
      <c r="R38" s="38">
        <v>258</v>
      </c>
      <c r="S38" s="36"/>
      <c r="T38" s="36"/>
      <c r="U38" s="36"/>
      <c r="V38" s="36" t="s">
        <v>33</v>
      </c>
      <c r="W38" s="36"/>
      <c r="X38" s="36"/>
      <c r="Y38" s="36"/>
      <c r="Z38" s="36" t="s">
        <v>33</v>
      </c>
      <c r="AA38" s="40" t="s">
        <v>149</v>
      </c>
      <c r="AB38" s="41"/>
    </row>
    <row r="39" spans="1:28" s="42" customFormat="1" ht="13.5" customHeight="1" x14ac:dyDescent="0.2">
      <c r="A39" s="36" t="s">
        <v>29</v>
      </c>
      <c r="B39" s="37" t="s">
        <v>95</v>
      </c>
      <c r="C39" s="36" t="s">
        <v>96</v>
      </c>
      <c r="D39" s="38">
        <f t="shared" si="0"/>
        <v>23926</v>
      </c>
      <c r="E39" s="38">
        <f t="shared" si="1"/>
        <v>520</v>
      </c>
      <c r="F39" s="39">
        <f t="shared" si="2"/>
        <v>2.1733678843099558</v>
      </c>
      <c r="G39" s="38">
        <v>490</v>
      </c>
      <c r="H39" s="38">
        <v>30</v>
      </c>
      <c r="I39" s="38">
        <f t="shared" si="3"/>
        <v>23406</v>
      </c>
      <c r="J39" s="39">
        <f t="shared" si="4"/>
        <v>97.826632115690046</v>
      </c>
      <c r="K39" s="38">
        <v>7477</v>
      </c>
      <c r="L39" s="39">
        <f t="shared" si="5"/>
        <v>31.250522444202961</v>
      </c>
      <c r="M39" s="38">
        <v>0</v>
      </c>
      <c r="N39" s="39">
        <f t="shared" si="6"/>
        <v>0</v>
      </c>
      <c r="O39" s="38">
        <v>15929</v>
      </c>
      <c r="P39" s="38">
        <v>9244</v>
      </c>
      <c r="Q39" s="39">
        <f t="shared" si="7"/>
        <v>66.576109671487089</v>
      </c>
      <c r="R39" s="38">
        <v>337</v>
      </c>
      <c r="S39" s="36"/>
      <c r="T39" s="36"/>
      <c r="U39" s="36"/>
      <c r="V39" s="36" t="s">
        <v>33</v>
      </c>
      <c r="W39" s="36"/>
      <c r="X39" s="36"/>
      <c r="Y39" s="36"/>
      <c r="Z39" s="36" t="s">
        <v>33</v>
      </c>
      <c r="AA39" s="40" t="s">
        <v>150</v>
      </c>
      <c r="AB39" s="41"/>
    </row>
    <row r="40" spans="1:28" s="42" customFormat="1" ht="13.5" customHeight="1" x14ac:dyDescent="0.2">
      <c r="A40" s="36" t="s">
        <v>29</v>
      </c>
      <c r="B40" s="37" t="s">
        <v>97</v>
      </c>
      <c r="C40" s="36" t="s">
        <v>98</v>
      </c>
      <c r="D40" s="38">
        <f t="shared" si="0"/>
        <v>18314</v>
      </c>
      <c r="E40" s="38">
        <f t="shared" si="1"/>
        <v>154</v>
      </c>
      <c r="F40" s="39">
        <f t="shared" si="2"/>
        <v>0.84088675330348372</v>
      </c>
      <c r="G40" s="38">
        <v>154</v>
      </c>
      <c r="H40" s="38">
        <v>0</v>
      </c>
      <c r="I40" s="38">
        <f t="shared" si="3"/>
        <v>18160</v>
      </c>
      <c r="J40" s="39">
        <f t="shared" si="4"/>
        <v>99.159113246696521</v>
      </c>
      <c r="K40" s="38">
        <v>15367</v>
      </c>
      <c r="L40" s="39">
        <f t="shared" si="5"/>
        <v>83.908485311783338</v>
      </c>
      <c r="M40" s="38">
        <v>0</v>
      </c>
      <c r="N40" s="39">
        <f t="shared" si="6"/>
        <v>0</v>
      </c>
      <c r="O40" s="38">
        <v>2793</v>
      </c>
      <c r="P40" s="38">
        <v>479</v>
      </c>
      <c r="Q40" s="39">
        <f t="shared" si="7"/>
        <v>15.250627934913179</v>
      </c>
      <c r="R40" s="38">
        <v>491</v>
      </c>
      <c r="S40" s="36"/>
      <c r="T40" s="36"/>
      <c r="U40" s="36"/>
      <c r="V40" s="36" t="s">
        <v>33</v>
      </c>
      <c r="W40" s="36"/>
      <c r="X40" s="36"/>
      <c r="Y40" s="36"/>
      <c r="Z40" s="36" t="s">
        <v>33</v>
      </c>
      <c r="AA40" s="40" t="s">
        <v>151</v>
      </c>
      <c r="AB40" s="41"/>
    </row>
    <row r="41" spans="1:28" s="42" customFormat="1" ht="13.5" customHeight="1" x14ac:dyDescent="0.2">
      <c r="A41" s="36" t="s">
        <v>29</v>
      </c>
      <c r="B41" s="37" t="s">
        <v>99</v>
      </c>
      <c r="C41" s="36" t="s">
        <v>100</v>
      </c>
      <c r="D41" s="38">
        <f t="shared" si="0"/>
        <v>8227</v>
      </c>
      <c r="E41" s="38">
        <f t="shared" si="1"/>
        <v>66</v>
      </c>
      <c r="F41" s="39">
        <f t="shared" si="2"/>
        <v>0.80223653822778651</v>
      </c>
      <c r="G41" s="38">
        <v>66</v>
      </c>
      <c r="H41" s="38">
        <v>0</v>
      </c>
      <c r="I41" s="38">
        <f t="shared" si="3"/>
        <v>8161</v>
      </c>
      <c r="J41" s="39">
        <f t="shared" si="4"/>
        <v>99.197763461772212</v>
      </c>
      <c r="K41" s="38">
        <v>5746</v>
      </c>
      <c r="L41" s="39">
        <f t="shared" si="5"/>
        <v>69.843199222073665</v>
      </c>
      <c r="M41" s="38">
        <v>0</v>
      </c>
      <c r="N41" s="39">
        <f t="shared" si="6"/>
        <v>0</v>
      </c>
      <c r="O41" s="38">
        <v>2415</v>
      </c>
      <c r="P41" s="38">
        <v>325</v>
      </c>
      <c r="Q41" s="39">
        <f t="shared" si="7"/>
        <v>29.354564239698554</v>
      </c>
      <c r="R41" s="38">
        <v>524</v>
      </c>
      <c r="S41" s="36"/>
      <c r="T41" s="36"/>
      <c r="U41" s="36"/>
      <c r="V41" s="36" t="s">
        <v>33</v>
      </c>
      <c r="W41" s="36"/>
      <c r="X41" s="36"/>
      <c r="Y41" s="36"/>
      <c r="Z41" s="36" t="s">
        <v>33</v>
      </c>
      <c r="AA41" s="40" t="s">
        <v>152</v>
      </c>
      <c r="AB41" s="41"/>
    </row>
    <row r="42" spans="1:28" s="42" customFormat="1" ht="13.5" customHeight="1" x14ac:dyDescent="0.2">
      <c r="A42" s="36" t="s">
        <v>29</v>
      </c>
      <c r="B42" s="37" t="s">
        <v>101</v>
      </c>
      <c r="C42" s="36" t="s">
        <v>102</v>
      </c>
      <c r="D42" s="38">
        <f t="shared" si="0"/>
        <v>5581</v>
      </c>
      <c r="E42" s="38">
        <f t="shared" si="1"/>
        <v>107</v>
      </c>
      <c r="F42" s="39">
        <f t="shared" si="2"/>
        <v>1.9172191363554918</v>
      </c>
      <c r="G42" s="38">
        <v>107</v>
      </c>
      <c r="H42" s="38">
        <v>0</v>
      </c>
      <c r="I42" s="38">
        <f t="shared" si="3"/>
        <v>5474</v>
      </c>
      <c r="J42" s="39">
        <f t="shared" si="4"/>
        <v>98.082780863644501</v>
      </c>
      <c r="K42" s="38">
        <v>3371</v>
      </c>
      <c r="L42" s="39">
        <f t="shared" si="5"/>
        <v>60.401361763124882</v>
      </c>
      <c r="M42" s="38">
        <v>0</v>
      </c>
      <c r="N42" s="39">
        <f t="shared" si="6"/>
        <v>0</v>
      </c>
      <c r="O42" s="38">
        <v>2103</v>
      </c>
      <c r="P42" s="38">
        <v>2076</v>
      </c>
      <c r="Q42" s="39">
        <f t="shared" si="7"/>
        <v>37.681419100519619</v>
      </c>
      <c r="R42" s="38">
        <v>125</v>
      </c>
      <c r="S42" s="36"/>
      <c r="T42" s="36"/>
      <c r="U42" s="36"/>
      <c r="V42" s="36" t="s">
        <v>33</v>
      </c>
      <c r="W42" s="36"/>
      <c r="X42" s="36"/>
      <c r="Y42" s="36"/>
      <c r="Z42" s="36" t="s">
        <v>33</v>
      </c>
      <c r="AA42" s="40" t="s">
        <v>153</v>
      </c>
      <c r="AB42" s="41"/>
    </row>
    <row r="43" spans="1:28" s="42" customFormat="1" ht="13.5" customHeight="1" x14ac:dyDescent="0.2">
      <c r="A43" s="36" t="s">
        <v>29</v>
      </c>
      <c r="B43" s="37" t="s">
        <v>103</v>
      </c>
      <c r="C43" s="36" t="s">
        <v>104</v>
      </c>
      <c r="D43" s="38">
        <f t="shared" si="0"/>
        <v>10005</v>
      </c>
      <c r="E43" s="38">
        <f t="shared" si="1"/>
        <v>577</v>
      </c>
      <c r="F43" s="39">
        <f t="shared" si="2"/>
        <v>5.7671164417791108</v>
      </c>
      <c r="G43" s="38">
        <v>577</v>
      </c>
      <c r="H43" s="38">
        <v>0</v>
      </c>
      <c r="I43" s="38">
        <f t="shared" si="3"/>
        <v>9428</v>
      </c>
      <c r="J43" s="39">
        <f t="shared" si="4"/>
        <v>94.232883558220891</v>
      </c>
      <c r="K43" s="38">
        <v>7970</v>
      </c>
      <c r="L43" s="39">
        <f t="shared" si="5"/>
        <v>79.660169915042474</v>
      </c>
      <c r="M43" s="38">
        <v>0</v>
      </c>
      <c r="N43" s="39">
        <f t="shared" si="6"/>
        <v>0</v>
      </c>
      <c r="O43" s="38">
        <v>1458</v>
      </c>
      <c r="P43" s="38">
        <v>796</v>
      </c>
      <c r="Q43" s="39">
        <f t="shared" si="7"/>
        <v>14.572713643178412</v>
      </c>
      <c r="R43" s="38">
        <v>158</v>
      </c>
      <c r="S43" s="36"/>
      <c r="T43" s="36"/>
      <c r="U43" s="36"/>
      <c r="V43" s="36" t="s">
        <v>33</v>
      </c>
      <c r="W43" s="36"/>
      <c r="X43" s="36"/>
      <c r="Y43" s="36"/>
      <c r="Z43" s="36" t="s">
        <v>33</v>
      </c>
      <c r="AA43" s="40" t="s">
        <v>154</v>
      </c>
      <c r="AB43" s="41"/>
    </row>
    <row r="44" spans="1:28" s="42" customFormat="1" ht="13.5" customHeight="1" x14ac:dyDescent="0.2">
      <c r="A44" s="36" t="s">
        <v>29</v>
      </c>
      <c r="B44" s="37" t="s">
        <v>105</v>
      </c>
      <c r="C44" s="36" t="s">
        <v>106</v>
      </c>
      <c r="D44" s="38">
        <f t="shared" si="0"/>
        <v>3656</v>
      </c>
      <c r="E44" s="38">
        <f t="shared" si="1"/>
        <v>490</v>
      </c>
      <c r="F44" s="39">
        <f t="shared" si="2"/>
        <v>13.402625820568929</v>
      </c>
      <c r="G44" s="38">
        <v>490</v>
      </c>
      <c r="H44" s="38">
        <v>0</v>
      </c>
      <c r="I44" s="38">
        <f t="shared" si="3"/>
        <v>3166</v>
      </c>
      <c r="J44" s="39">
        <f t="shared" si="4"/>
        <v>86.597374179431071</v>
      </c>
      <c r="K44" s="38">
        <v>0</v>
      </c>
      <c r="L44" s="39">
        <f t="shared" si="5"/>
        <v>0</v>
      </c>
      <c r="M44" s="38">
        <v>0</v>
      </c>
      <c r="N44" s="39">
        <f t="shared" si="6"/>
        <v>0</v>
      </c>
      <c r="O44" s="38">
        <v>3166</v>
      </c>
      <c r="P44" s="38">
        <v>2675</v>
      </c>
      <c r="Q44" s="39">
        <f t="shared" si="7"/>
        <v>86.597374179431071</v>
      </c>
      <c r="R44" s="38">
        <v>24</v>
      </c>
      <c r="S44" s="36"/>
      <c r="T44" s="36"/>
      <c r="U44" s="36"/>
      <c r="V44" s="36" t="s">
        <v>33</v>
      </c>
      <c r="W44" s="36"/>
      <c r="X44" s="36"/>
      <c r="Y44" s="36"/>
      <c r="Z44" s="36" t="s">
        <v>33</v>
      </c>
      <c r="AA44" s="40" t="s">
        <v>155</v>
      </c>
      <c r="AB44" s="41"/>
    </row>
    <row r="45" spans="1:28" s="42" customFormat="1" ht="13.5" customHeight="1" x14ac:dyDescent="0.2">
      <c r="A45" s="36" t="s">
        <v>29</v>
      </c>
      <c r="B45" s="37" t="s">
        <v>107</v>
      </c>
      <c r="C45" s="36" t="s">
        <v>108</v>
      </c>
      <c r="D45" s="38">
        <f t="shared" si="0"/>
        <v>10678</v>
      </c>
      <c r="E45" s="38">
        <f t="shared" si="1"/>
        <v>657</v>
      </c>
      <c r="F45" s="39">
        <f t="shared" si="2"/>
        <v>6.1528376100393336</v>
      </c>
      <c r="G45" s="38">
        <v>657</v>
      </c>
      <c r="H45" s="38">
        <v>0</v>
      </c>
      <c r="I45" s="38">
        <f t="shared" si="3"/>
        <v>10021</v>
      </c>
      <c r="J45" s="39">
        <f t="shared" si="4"/>
        <v>93.847162389960673</v>
      </c>
      <c r="K45" s="38">
        <v>7361</v>
      </c>
      <c r="L45" s="39">
        <f t="shared" si="5"/>
        <v>68.93613036149091</v>
      </c>
      <c r="M45" s="38">
        <v>732</v>
      </c>
      <c r="N45" s="39">
        <f t="shared" si="6"/>
        <v>6.8552163326465632</v>
      </c>
      <c r="O45" s="38">
        <v>1928</v>
      </c>
      <c r="P45" s="38">
        <v>1232</v>
      </c>
      <c r="Q45" s="39">
        <f t="shared" si="7"/>
        <v>18.055815695823188</v>
      </c>
      <c r="R45" s="38">
        <v>105</v>
      </c>
      <c r="S45" s="36"/>
      <c r="T45" s="36"/>
      <c r="U45" s="36"/>
      <c r="V45" s="36" t="s">
        <v>33</v>
      </c>
      <c r="W45" s="36"/>
      <c r="X45" s="36"/>
      <c r="Y45" s="36"/>
      <c r="Z45" s="36" t="s">
        <v>33</v>
      </c>
      <c r="AA45" s="40" t="s">
        <v>156</v>
      </c>
      <c r="AB45" s="41"/>
    </row>
    <row r="46" spans="1:28" s="42" customFormat="1" ht="13.5" customHeight="1" x14ac:dyDescent="0.2">
      <c r="A46" s="36" t="s">
        <v>29</v>
      </c>
      <c r="B46" s="37" t="s">
        <v>109</v>
      </c>
      <c r="C46" s="36" t="s">
        <v>110</v>
      </c>
      <c r="D46" s="38">
        <f t="shared" si="0"/>
        <v>7983</v>
      </c>
      <c r="E46" s="38">
        <f t="shared" si="1"/>
        <v>686</v>
      </c>
      <c r="F46" s="39">
        <f t="shared" si="2"/>
        <v>8.5932606789427535</v>
      </c>
      <c r="G46" s="38">
        <v>686</v>
      </c>
      <c r="H46" s="38">
        <v>0</v>
      </c>
      <c r="I46" s="38">
        <f t="shared" si="3"/>
        <v>7297</v>
      </c>
      <c r="J46" s="39">
        <f t="shared" si="4"/>
        <v>91.406739321057245</v>
      </c>
      <c r="K46" s="38">
        <v>0</v>
      </c>
      <c r="L46" s="39">
        <f t="shared" si="5"/>
        <v>0</v>
      </c>
      <c r="M46" s="38">
        <v>0</v>
      </c>
      <c r="N46" s="39">
        <f t="shared" si="6"/>
        <v>0</v>
      </c>
      <c r="O46" s="38">
        <v>7297</v>
      </c>
      <c r="P46" s="38">
        <v>6596</v>
      </c>
      <c r="Q46" s="39">
        <f t="shared" si="7"/>
        <v>91.406739321057245</v>
      </c>
      <c r="R46" s="38">
        <v>103</v>
      </c>
      <c r="S46" s="36"/>
      <c r="T46" s="36"/>
      <c r="U46" s="36"/>
      <c r="V46" s="36" t="s">
        <v>33</v>
      </c>
      <c r="W46" s="36"/>
      <c r="X46" s="36"/>
      <c r="Y46" s="36"/>
      <c r="Z46" s="36" t="s">
        <v>33</v>
      </c>
      <c r="AA46" s="40" t="s">
        <v>157</v>
      </c>
      <c r="AB46" s="41"/>
    </row>
    <row r="47" spans="1:28" s="42" customFormat="1" ht="13.5" customHeight="1" x14ac:dyDescent="0.2">
      <c r="A47" s="36" t="s">
        <v>29</v>
      </c>
      <c r="B47" s="37" t="s">
        <v>111</v>
      </c>
      <c r="C47" s="36" t="s">
        <v>112</v>
      </c>
      <c r="D47" s="38">
        <f t="shared" si="0"/>
        <v>2149</v>
      </c>
      <c r="E47" s="38">
        <f t="shared" si="1"/>
        <v>87</v>
      </c>
      <c r="F47" s="39">
        <f t="shared" si="2"/>
        <v>4.0483946021405304</v>
      </c>
      <c r="G47" s="38">
        <v>87</v>
      </c>
      <c r="H47" s="38">
        <v>0</v>
      </c>
      <c r="I47" s="38">
        <f t="shared" si="3"/>
        <v>2062</v>
      </c>
      <c r="J47" s="39">
        <f t="shared" si="4"/>
        <v>95.951605397859481</v>
      </c>
      <c r="K47" s="38">
        <v>0</v>
      </c>
      <c r="L47" s="39">
        <f t="shared" si="5"/>
        <v>0</v>
      </c>
      <c r="M47" s="38">
        <v>0</v>
      </c>
      <c r="N47" s="39">
        <f t="shared" si="6"/>
        <v>0</v>
      </c>
      <c r="O47" s="38">
        <v>2062</v>
      </c>
      <c r="P47" s="38">
        <v>1883</v>
      </c>
      <c r="Q47" s="39">
        <f t="shared" si="7"/>
        <v>95.951605397859481</v>
      </c>
      <c r="R47" s="38">
        <v>14</v>
      </c>
      <c r="S47" s="36"/>
      <c r="T47" s="36"/>
      <c r="U47" s="36"/>
      <c r="V47" s="36" t="s">
        <v>33</v>
      </c>
      <c r="W47" s="36"/>
      <c r="X47" s="36"/>
      <c r="Y47" s="36"/>
      <c r="Z47" s="36" t="s">
        <v>33</v>
      </c>
      <c r="AA47" s="40" t="s">
        <v>158</v>
      </c>
      <c r="AB47" s="41"/>
    </row>
    <row r="48" spans="1:28" s="42" customFormat="1" ht="13.5" customHeight="1" x14ac:dyDescent="0.2">
      <c r="A48" s="36" t="s">
        <v>29</v>
      </c>
      <c r="B48" s="37" t="s">
        <v>113</v>
      </c>
      <c r="C48" s="36" t="s">
        <v>114</v>
      </c>
      <c r="D48" s="38">
        <f t="shared" si="0"/>
        <v>17817</v>
      </c>
      <c r="E48" s="38">
        <f t="shared" si="1"/>
        <v>2940</v>
      </c>
      <c r="F48" s="39">
        <f t="shared" si="2"/>
        <v>16.501094460346859</v>
      </c>
      <c r="G48" s="38">
        <v>2940</v>
      </c>
      <c r="H48" s="38">
        <v>0</v>
      </c>
      <c r="I48" s="38">
        <f t="shared" si="3"/>
        <v>14877</v>
      </c>
      <c r="J48" s="39">
        <f t="shared" si="4"/>
        <v>83.498905539653151</v>
      </c>
      <c r="K48" s="38">
        <v>10459</v>
      </c>
      <c r="L48" s="39">
        <f t="shared" si="5"/>
        <v>58.702362911825787</v>
      </c>
      <c r="M48" s="38">
        <v>0</v>
      </c>
      <c r="N48" s="39">
        <f t="shared" si="6"/>
        <v>0</v>
      </c>
      <c r="O48" s="38">
        <v>4418</v>
      </c>
      <c r="P48" s="38">
        <v>3368</v>
      </c>
      <c r="Q48" s="39">
        <f t="shared" si="7"/>
        <v>24.796542627827357</v>
      </c>
      <c r="R48" s="38">
        <v>438</v>
      </c>
      <c r="S48" s="36"/>
      <c r="T48" s="36"/>
      <c r="U48" s="36"/>
      <c r="V48" s="36" t="s">
        <v>33</v>
      </c>
      <c r="W48" s="36"/>
      <c r="X48" s="36"/>
      <c r="Y48" s="36"/>
      <c r="Z48" s="36" t="s">
        <v>33</v>
      </c>
      <c r="AA48" s="40" t="s">
        <v>159</v>
      </c>
      <c r="AB48" s="41"/>
    </row>
    <row r="49" spans="1:28" s="42" customFormat="1" ht="13.5" customHeight="1" x14ac:dyDescent="0.2">
      <c r="A49" s="36" t="s">
        <v>29</v>
      </c>
      <c r="B49" s="37" t="s">
        <v>115</v>
      </c>
      <c r="C49" s="36" t="s">
        <v>116</v>
      </c>
      <c r="D49" s="38">
        <f t="shared" si="0"/>
        <v>1576</v>
      </c>
      <c r="E49" s="38">
        <f t="shared" si="1"/>
        <v>102</v>
      </c>
      <c r="F49" s="39">
        <f t="shared" si="2"/>
        <v>6.4720812182741119</v>
      </c>
      <c r="G49" s="38">
        <v>102</v>
      </c>
      <c r="H49" s="38">
        <v>0</v>
      </c>
      <c r="I49" s="38">
        <f t="shared" si="3"/>
        <v>1474</v>
      </c>
      <c r="J49" s="39">
        <f t="shared" si="4"/>
        <v>93.527918781725887</v>
      </c>
      <c r="K49" s="38">
        <v>1329</v>
      </c>
      <c r="L49" s="39">
        <f t="shared" si="5"/>
        <v>84.327411167512693</v>
      </c>
      <c r="M49" s="38">
        <v>0</v>
      </c>
      <c r="N49" s="39">
        <f t="shared" si="6"/>
        <v>0</v>
      </c>
      <c r="O49" s="38">
        <v>145</v>
      </c>
      <c r="P49" s="38">
        <v>31</v>
      </c>
      <c r="Q49" s="39">
        <f t="shared" si="7"/>
        <v>9.2005076142131976</v>
      </c>
      <c r="R49" s="38">
        <v>21</v>
      </c>
      <c r="S49" s="36"/>
      <c r="T49" s="36"/>
      <c r="U49" s="36"/>
      <c r="V49" s="36" t="s">
        <v>33</v>
      </c>
      <c r="W49" s="36"/>
      <c r="X49" s="36"/>
      <c r="Y49" s="36"/>
      <c r="Z49" s="36" t="s">
        <v>33</v>
      </c>
      <c r="AA49" s="40" t="s">
        <v>160</v>
      </c>
      <c r="AB49" s="41"/>
    </row>
  </sheetData>
  <mergeCells count="25">
    <mergeCell ref="W2:Z3"/>
    <mergeCell ref="E4:E5"/>
    <mergeCell ref="F4:F5"/>
    <mergeCell ref="G4:G5"/>
    <mergeCell ref="H4:H5"/>
    <mergeCell ref="I4:I5"/>
    <mergeCell ref="O4:O5"/>
    <mergeCell ref="X4:X5"/>
    <mergeCell ref="Y4:Y5"/>
    <mergeCell ref="Z4:Z5"/>
    <mergeCell ref="W4:W5"/>
    <mergeCell ref="A2:A6"/>
    <mergeCell ref="B2:B6"/>
    <mergeCell ref="C2:C6"/>
    <mergeCell ref="S2:V3"/>
    <mergeCell ref="J4:J5"/>
    <mergeCell ref="K4:K5"/>
    <mergeCell ref="L4:L5"/>
    <mergeCell ref="M4:M5"/>
    <mergeCell ref="N4:N5"/>
    <mergeCell ref="Q4:Q5"/>
    <mergeCell ref="S4:S5"/>
    <mergeCell ref="T4:T5"/>
    <mergeCell ref="U4:U5"/>
    <mergeCell ref="V4:V5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&amp;L水洗化人口等（平成29年度実績）</oddHeader>
  </headerFooter>
  <colBreaks count="1" manualBreakCount="1">
    <brk id="17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43" customWidth="1"/>
    <col min="2" max="2" width="8.77734375" style="44" customWidth="1"/>
    <col min="3" max="3" width="12.6640625" style="43" customWidth="1"/>
    <col min="4" max="5" width="11.77734375" style="45" customWidth="1"/>
    <col min="6" max="6" width="11.77734375" style="46" customWidth="1"/>
    <col min="7" max="9" width="11.77734375" style="45" customWidth="1"/>
    <col min="10" max="10" width="11.77734375" style="46" customWidth="1"/>
    <col min="11" max="11" width="11.77734375" style="45" customWidth="1"/>
    <col min="12" max="12" width="11.77734375" style="46" customWidth="1"/>
    <col min="13" max="13" width="11.77734375" style="45" customWidth="1"/>
    <col min="14" max="14" width="11.77734375" style="46" customWidth="1"/>
    <col min="15" max="16" width="11.77734375" style="45" customWidth="1"/>
    <col min="17" max="17" width="11.77734375" style="46" customWidth="1"/>
    <col min="18" max="18" width="11.77734375" style="45" customWidth="1"/>
    <col min="19" max="22" width="8.6640625" style="43" customWidth="1"/>
    <col min="23" max="26" width="9" style="43"/>
    <col min="27" max="28" width="9" style="47"/>
    <col min="29" max="16384" width="9" style="43"/>
  </cols>
  <sheetData>
    <row r="1" spans="1:28" s="5" customFormat="1" ht="16.2" x14ac:dyDescent="0.15">
      <c r="A1" s="1" t="s">
        <v>117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/>
      <c r="T1" s="3"/>
      <c r="U1" s="3"/>
      <c r="V1" s="3"/>
      <c r="AA1" s="6"/>
      <c r="AB1" s="6"/>
    </row>
    <row r="2" spans="1:28" s="11" customFormat="1" ht="13.5" customHeight="1" x14ac:dyDescent="0.2">
      <c r="A2" s="88" t="s">
        <v>1</v>
      </c>
      <c r="B2" s="90" t="s">
        <v>2</v>
      </c>
      <c r="C2" s="91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 t="s">
        <v>5</v>
      </c>
      <c r="S2" s="93" t="s">
        <v>6</v>
      </c>
      <c r="T2" s="94"/>
      <c r="U2" s="94"/>
      <c r="V2" s="95"/>
      <c r="W2" s="102" t="s">
        <v>7</v>
      </c>
      <c r="X2" s="94"/>
      <c r="Y2" s="94"/>
      <c r="Z2" s="95"/>
      <c r="AA2" s="10"/>
      <c r="AB2" s="10"/>
    </row>
    <row r="3" spans="1:28" s="11" customFormat="1" ht="13.5" customHeight="1" x14ac:dyDescent="0.2">
      <c r="A3" s="89"/>
      <c r="B3" s="89"/>
      <c r="C3" s="92"/>
      <c r="D3" s="12" t="s">
        <v>8</v>
      </c>
      <c r="E3" s="13" t="s">
        <v>9</v>
      </c>
      <c r="F3" s="8"/>
      <c r="G3" s="8"/>
      <c r="H3" s="14"/>
      <c r="I3" s="13" t="s">
        <v>10</v>
      </c>
      <c r="J3" s="8"/>
      <c r="K3" s="8"/>
      <c r="L3" s="8"/>
      <c r="M3" s="8"/>
      <c r="N3" s="8"/>
      <c r="O3" s="8"/>
      <c r="P3" s="8"/>
      <c r="Q3" s="14"/>
      <c r="R3" s="15"/>
      <c r="S3" s="96"/>
      <c r="T3" s="97"/>
      <c r="U3" s="97"/>
      <c r="V3" s="98"/>
      <c r="W3" s="96"/>
      <c r="X3" s="97"/>
      <c r="Y3" s="97"/>
      <c r="Z3" s="98"/>
      <c r="AA3" s="10"/>
      <c r="AB3" s="10"/>
    </row>
    <row r="4" spans="1:28" s="11" customFormat="1" ht="18.75" customHeight="1" x14ac:dyDescent="0.2">
      <c r="A4" s="89"/>
      <c r="B4" s="89"/>
      <c r="C4" s="92"/>
      <c r="D4" s="12"/>
      <c r="E4" s="103" t="s">
        <v>8</v>
      </c>
      <c r="F4" s="99" t="s">
        <v>11</v>
      </c>
      <c r="G4" s="99" t="s">
        <v>12</v>
      </c>
      <c r="H4" s="99" t="s">
        <v>13</v>
      </c>
      <c r="I4" s="103" t="s">
        <v>8</v>
      </c>
      <c r="J4" s="99" t="s">
        <v>14</v>
      </c>
      <c r="K4" s="99" t="s">
        <v>15</v>
      </c>
      <c r="L4" s="99" t="s">
        <v>16</v>
      </c>
      <c r="M4" s="99" t="s">
        <v>17</v>
      </c>
      <c r="N4" s="99" t="s">
        <v>18</v>
      </c>
      <c r="O4" s="104" t="s">
        <v>19</v>
      </c>
      <c r="P4" s="17"/>
      <c r="Q4" s="99" t="s">
        <v>20</v>
      </c>
      <c r="R4" s="18"/>
      <c r="S4" s="99" t="s">
        <v>21</v>
      </c>
      <c r="T4" s="99" t="s">
        <v>22</v>
      </c>
      <c r="U4" s="88" t="s">
        <v>23</v>
      </c>
      <c r="V4" s="88" t="s">
        <v>24</v>
      </c>
      <c r="W4" s="99" t="s">
        <v>21</v>
      </c>
      <c r="X4" s="99" t="s">
        <v>25</v>
      </c>
      <c r="Y4" s="88" t="s">
        <v>23</v>
      </c>
      <c r="Z4" s="88" t="s">
        <v>24</v>
      </c>
      <c r="AA4" s="10"/>
      <c r="AB4" s="10"/>
    </row>
    <row r="5" spans="1:28" s="11" customFormat="1" ht="22.5" customHeight="1" x14ac:dyDescent="0.2">
      <c r="A5" s="89"/>
      <c r="B5" s="89"/>
      <c r="C5" s="92"/>
      <c r="D5" s="12"/>
      <c r="E5" s="103"/>
      <c r="F5" s="100"/>
      <c r="G5" s="100"/>
      <c r="H5" s="100"/>
      <c r="I5" s="103"/>
      <c r="J5" s="100"/>
      <c r="K5" s="100"/>
      <c r="L5" s="100"/>
      <c r="M5" s="100"/>
      <c r="N5" s="100"/>
      <c r="O5" s="100"/>
      <c r="P5" s="19" t="s">
        <v>26</v>
      </c>
      <c r="Q5" s="100"/>
      <c r="R5" s="20"/>
      <c r="S5" s="100"/>
      <c r="T5" s="100"/>
      <c r="U5" s="101"/>
      <c r="V5" s="101"/>
      <c r="W5" s="100"/>
      <c r="X5" s="100"/>
      <c r="Y5" s="101"/>
      <c r="Z5" s="101"/>
      <c r="AA5" s="10"/>
      <c r="AB5" s="10"/>
    </row>
    <row r="6" spans="1:28" s="27" customFormat="1" ht="13.5" customHeight="1" x14ac:dyDescent="0.2">
      <c r="A6" s="89"/>
      <c r="B6" s="89"/>
      <c r="C6" s="92"/>
      <c r="D6" s="22" t="s">
        <v>27</v>
      </c>
      <c r="E6" s="22" t="s">
        <v>27</v>
      </c>
      <c r="F6" s="23" t="s">
        <v>28</v>
      </c>
      <c r="G6" s="22" t="s">
        <v>27</v>
      </c>
      <c r="H6" s="22" t="s">
        <v>27</v>
      </c>
      <c r="I6" s="22" t="s">
        <v>27</v>
      </c>
      <c r="J6" s="23" t="s">
        <v>28</v>
      </c>
      <c r="K6" s="22" t="s">
        <v>27</v>
      </c>
      <c r="L6" s="23" t="s">
        <v>28</v>
      </c>
      <c r="M6" s="22" t="s">
        <v>27</v>
      </c>
      <c r="N6" s="23" t="s">
        <v>28</v>
      </c>
      <c r="O6" s="22" t="s">
        <v>27</v>
      </c>
      <c r="P6" s="22" t="s">
        <v>27</v>
      </c>
      <c r="Q6" s="23" t="s">
        <v>28</v>
      </c>
      <c r="R6" s="24" t="s">
        <v>27</v>
      </c>
      <c r="S6" s="23"/>
      <c r="T6" s="23"/>
      <c r="U6" s="23"/>
      <c r="V6" s="25"/>
      <c r="W6" s="23"/>
      <c r="X6" s="23"/>
      <c r="Y6" s="23"/>
      <c r="Z6" s="25"/>
      <c r="AA6" s="26"/>
      <c r="AB6" s="26"/>
    </row>
    <row r="7" spans="1:28" s="35" customFormat="1" ht="13.5" customHeight="1" x14ac:dyDescent="0.2">
      <c r="A7" s="28" t="s">
        <v>29</v>
      </c>
      <c r="B7" s="29" t="s">
        <v>30</v>
      </c>
      <c r="C7" s="28" t="s">
        <v>8</v>
      </c>
      <c r="D7" s="30">
        <f t="shared" ref="D7:D49" si="0">+SUM(E7,+I7)</f>
        <v>2005181</v>
      </c>
      <c r="E7" s="30">
        <f t="shared" ref="E7:E49" si="1">+SUM(G7,+H7)</f>
        <v>87603</v>
      </c>
      <c r="F7" s="31">
        <f t="shared" ref="F7:F49" si="2">IF(D7&gt;0,E7/D7*100,"-")</f>
        <v>4.3688325393069247</v>
      </c>
      <c r="G7" s="32">
        <f>SUM(G$8:G$49)</f>
        <v>87227</v>
      </c>
      <c r="H7" s="32">
        <f>SUM(H$8:H$49)</f>
        <v>376</v>
      </c>
      <c r="I7" s="30">
        <f t="shared" ref="I7:I49" si="3">+SUM(K7,+M7,+O7)</f>
        <v>1917578</v>
      </c>
      <c r="J7" s="31">
        <f t="shared" ref="J7:J49" si="4">IF(D7&gt;0,I7/D7*100,"-")</f>
        <v>95.631167460693078</v>
      </c>
      <c r="K7" s="32">
        <f>SUM(K$8:K$49)</f>
        <v>1323421</v>
      </c>
      <c r="L7" s="31">
        <f t="shared" ref="L7:L49" si="5">IF(D7&gt;0,K7/D7*100,"-")</f>
        <v>66.000076801046887</v>
      </c>
      <c r="M7" s="32">
        <f>SUM(M$8:M$49)</f>
        <v>15483</v>
      </c>
      <c r="N7" s="31">
        <f t="shared" ref="N7:N49" si="6">IF(D7&gt;0,M7/D7*100,"-")</f>
        <v>0.77214974608277254</v>
      </c>
      <c r="O7" s="32">
        <f>SUM(O$8:O$49)</f>
        <v>578674</v>
      </c>
      <c r="P7" s="32">
        <f>SUM(P$8:P$49)</f>
        <v>321854</v>
      </c>
      <c r="Q7" s="31">
        <f t="shared" ref="Q7:Q49" si="7">IF(D7&gt;0,O7/D7*100,"-")</f>
        <v>28.858940913563412</v>
      </c>
      <c r="R7" s="32">
        <f>SUM(R$8:R$49)</f>
        <v>51729</v>
      </c>
      <c r="S7" s="33">
        <f>COUNTIF(S$8:S$49,"○")</f>
        <v>9</v>
      </c>
      <c r="T7" s="33">
        <f>COUNTIF(T$8:T$49,"○")</f>
        <v>3</v>
      </c>
      <c r="U7" s="33">
        <f>COUNTIF(U$8:U$49,"○")</f>
        <v>0</v>
      </c>
      <c r="V7" s="33">
        <f>COUNTIF(V$8:V$49,"○")</f>
        <v>30</v>
      </c>
      <c r="W7" s="33">
        <f>COUNTIF(W$8:W$49,"○")</f>
        <v>4</v>
      </c>
      <c r="X7" s="33">
        <f>COUNTIF(X$8:X$49,"○")</f>
        <v>1</v>
      </c>
      <c r="Y7" s="33">
        <f>COUNTIF(Y$8:Y$49,"○")</f>
        <v>0</v>
      </c>
      <c r="Z7" s="33">
        <f>COUNTIF(Z$8:Z$49,"○")</f>
        <v>37</v>
      </c>
      <c r="AA7" s="34"/>
      <c r="AB7" s="34"/>
    </row>
    <row r="8" spans="1:28" s="42" customFormat="1" ht="13.5" customHeight="1" x14ac:dyDescent="0.2">
      <c r="A8" s="36" t="s">
        <v>29</v>
      </c>
      <c r="B8" s="37" t="s">
        <v>31</v>
      </c>
      <c r="C8" s="36" t="s">
        <v>32</v>
      </c>
      <c r="D8" s="38">
        <f t="shared" si="0"/>
        <v>402537</v>
      </c>
      <c r="E8" s="38">
        <f t="shared" si="1"/>
        <v>3472</v>
      </c>
      <c r="F8" s="39">
        <f t="shared" si="2"/>
        <v>0.86252940723461446</v>
      </c>
      <c r="G8" s="38">
        <v>3472</v>
      </c>
      <c r="H8" s="38">
        <v>0</v>
      </c>
      <c r="I8" s="38">
        <f t="shared" si="3"/>
        <v>399065</v>
      </c>
      <c r="J8" s="39">
        <f t="shared" si="4"/>
        <v>99.137470592765382</v>
      </c>
      <c r="K8" s="38">
        <v>324235</v>
      </c>
      <c r="L8" s="39">
        <f t="shared" si="5"/>
        <v>80.547875102164525</v>
      </c>
      <c r="M8" s="38">
        <v>0</v>
      </c>
      <c r="N8" s="39">
        <f t="shared" si="6"/>
        <v>0</v>
      </c>
      <c r="O8" s="38">
        <v>74830</v>
      </c>
      <c r="P8" s="38">
        <v>23833</v>
      </c>
      <c r="Q8" s="39">
        <f t="shared" si="7"/>
        <v>18.589595490600864</v>
      </c>
      <c r="R8" s="38">
        <v>9077</v>
      </c>
      <c r="S8" s="36"/>
      <c r="T8" s="36" t="s">
        <v>33</v>
      </c>
      <c r="U8" s="36"/>
      <c r="V8" s="36"/>
      <c r="W8" s="36"/>
      <c r="X8" s="36"/>
      <c r="Y8" s="36"/>
      <c r="Z8" s="36" t="s">
        <v>33</v>
      </c>
      <c r="AA8" s="40" t="s">
        <v>34</v>
      </c>
      <c r="AB8" s="41"/>
    </row>
    <row r="9" spans="1:28" s="42" customFormat="1" ht="13.5" customHeight="1" x14ac:dyDescent="0.2">
      <c r="A9" s="36" t="s">
        <v>29</v>
      </c>
      <c r="B9" s="37" t="s">
        <v>35</v>
      </c>
      <c r="C9" s="36" t="s">
        <v>36</v>
      </c>
      <c r="D9" s="38">
        <f t="shared" si="0"/>
        <v>159090</v>
      </c>
      <c r="E9" s="38">
        <f t="shared" si="1"/>
        <v>1484</v>
      </c>
      <c r="F9" s="39">
        <f t="shared" si="2"/>
        <v>0.9328053303161733</v>
      </c>
      <c r="G9" s="38">
        <v>1465</v>
      </c>
      <c r="H9" s="38">
        <v>19</v>
      </c>
      <c r="I9" s="38">
        <f t="shared" si="3"/>
        <v>157606</v>
      </c>
      <c r="J9" s="39">
        <f t="shared" si="4"/>
        <v>99.067194669683829</v>
      </c>
      <c r="K9" s="38">
        <v>122860</v>
      </c>
      <c r="L9" s="39">
        <f t="shared" si="5"/>
        <v>77.226727009868625</v>
      </c>
      <c r="M9" s="38">
        <v>0</v>
      </c>
      <c r="N9" s="39">
        <f t="shared" si="6"/>
        <v>0</v>
      </c>
      <c r="O9" s="38">
        <v>34746</v>
      </c>
      <c r="P9" s="38">
        <v>18639</v>
      </c>
      <c r="Q9" s="39">
        <f t="shared" si="7"/>
        <v>21.8404676598152</v>
      </c>
      <c r="R9" s="38">
        <v>4962</v>
      </c>
      <c r="S9" s="36"/>
      <c r="T9" s="36"/>
      <c r="U9" s="36"/>
      <c r="V9" s="36" t="s">
        <v>33</v>
      </c>
      <c r="W9" s="36"/>
      <c r="X9" s="36"/>
      <c r="Y9" s="36"/>
      <c r="Z9" s="36" t="s">
        <v>33</v>
      </c>
      <c r="AA9" s="40" t="s">
        <v>34</v>
      </c>
      <c r="AB9" s="41"/>
    </row>
    <row r="10" spans="1:28" s="42" customFormat="1" ht="13.5" customHeight="1" x14ac:dyDescent="0.2">
      <c r="A10" s="36" t="s">
        <v>29</v>
      </c>
      <c r="B10" s="37" t="s">
        <v>37</v>
      </c>
      <c r="C10" s="36" t="s">
        <v>38</v>
      </c>
      <c r="D10" s="38">
        <f t="shared" si="0"/>
        <v>86951</v>
      </c>
      <c r="E10" s="38">
        <f t="shared" si="1"/>
        <v>3516</v>
      </c>
      <c r="F10" s="39">
        <f t="shared" si="2"/>
        <v>4.0436567722050354</v>
      </c>
      <c r="G10" s="38">
        <v>3516</v>
      </c>
      <c r="H10" s="38">
        <v>0</v>
      </c>
      <c r="I10" s="38">
        <f t="shared" si="3"/>
        <v>83435</v>
      </c>
      <c r="J10" s="39">
        <f t="shared" si="4"/>
        <v>95.95634322779496</v>
      </c>
      <c r="K10" s="38">
        <v>67918</v>
      </c>
      <c r="L10" s="39">
        <f t="shared" si="5"/>
        <v>78.110660026911702</v>
      </c>
      <c r="M10" s="38">
        <v>8714</v>
      </c>
      <c r="N10" s="39">
        <f t="shared" si="6"/>
        <v>10.021736380260146</v>
      </c>
      <c r="O10" s="38">
        <v>6803</v>
      </c>
      <c r="P10" s="38">
        <v>4904</v>
      </c>
      <c r="Q10" s="39">
        <f t="shared" si="7"/>
        <v>7.8239468206231093</v>
      </c>
      <c r="R10" s="38">
        <v>706</v>
      </c>
      <c r="S10" s="36"/>
      <c r="T10" s="36"/>
      <c r="U10" s="36"/>
      <c r="V10" s="36" t="s">
        <v>33</v>
      </c>
      <c r="W10" s="36"/>
      <c r="X10" s="36"/>
      <c r="Y10" s="36"/>
      <c r="Z10" s="36" t="s">
        <v>33</v>
      </c>
      <c r="AA10" s="40" t="s">
        <v>34</v>
      </c>
      <c r="AB10" s="41"/>
    </row>
    <row r="11" spans="1:28" s="42" customFormat="1" ht="13.5" customHeight="1" x14ac:dyDescent="0.2">
      <c r="A11" s="36" t="s">
        <v>29</v>
      </c>
      <c r="B11" s="37" t="s">
        <v>39</v>
      </c>
      <c r="C11" s="36" t="s">
        <v>40</v>
      </c>
      <c r="D11" s="38">
        <f t="shared" si="0"/>
        <v>108130</v>
      </c>
      <c r="E11" s="38">
        <f t="shared" si="1"/>
        <v>2744</v>
      </c>
      <c r="F11" s="39">
        <f t="shared" si="2"/>
        <v>2.5376861185609911</v>
      </c>
      <c r="G11" s="38">
        <v>2744</v>
      </c>
      <c r="H11" s="38">
        <v>0</v>
      </c>
      <c r="I11" s="38">
        <f t="shared" si="3"/>
        <v>105386</v>
      </c>
      <c r="J11" s="39">
        <f t="shared" si="4"/>
        <v>97.462313881439016</v>
      </c>
      <c r="K11" s="38">
        <v>96916</v>
      </c>
      <c r="L11" s="39">
        <f t="shared" si="5"/>
        <v>89.629150097105338</v>
      </c>
      <c r="M11" s="38">
        <v>0</v>
      </c>
      <c r="N11" s="39">
        <f t="shared" si="6"/>
        <v>0</v>
      </c>
      <c r="O11" s="38">
        <v>8470</v>
      </c>
      <c r="P11" s="38">
        <v>3698</v>
      </c>
      <c r="Q11" s="39">
        <f t="shared" si="7"/>
        <v>7.8331637843336726</v>
      </c>
      <c r="R11" s="38">
        <v>1784</v>
      </c>
      <c r="S11" s="36"/>
      <c r="T11" s="36" t="s">
        <v>33</v>
      </c>
      <c r="U11" s="36"/>
      <c r="V11" s="36"/>
      <c r="W11" s="36"/>
      <c r="X11" s="36"/>
      <c r="Y11" s="36"/>
      <c r="Z11" s="36" t="s">
        <v>33</v>
      </c>
      <c r="AA11" s="40" t="s">
        <v>34</v>
      </c>
      <c r="AB11" s="41"/>
    </row>
    <row r="12" spans="1:28" s="42" customFormat="1" ht="13.5" customHeight="1" x14ac:dyDescent="0.2">
      <c r="A12" s="36" t="s">
        <v>29</v>
      </c>
      <c r="B12" s="37" t="s">
        <v>41</v>
      </c>
      <c r="C12" s="36" t="s">
        <v>42</v>
      </c>
      <c r="D12" s="38">
        <f t="shared" si="0"/>
        <v>87291</v>
      </c>
      <c r="E12" s="38">
        <f t="shared" si="1"/>
        <v>1274</v>
      </c>
      <c r="F12" s="39">
        <f t="shared" si="2"/>
        <v>1.4594860867672497</v>
      </c>
      <c r="G12" s="38">
        <v>1274</v>
      </c>
      <c r="H12" s="38">
        <v>0</v>
      </c>
      <c r="I12" s="38">
        <f t="shared" si="3"/>
        <v>86017</v>
      </c>
      <c r="J12" s="39">
        <f t="shared" si="4"/>
        <v>98.540513913232758</v>
      </c>
      <c r="K12" s="38">
        <v>73924</v>
      </c>
      <c r="L12" s="39">
        <f t="shared" si="5"/>
        <v>84.686852023690875</v>
      </c>
      <c r="M12" s="38">
        <v>1232</v>
      </c>
      <c r="N12" s="39">
        <f t="shared" si="6"/>
        <v>1.411371160829868</v>
      </c>
      <c r="O12" s="38">
        <v>10861</v>
      </c>
      <c r="P12" s="38">
        <v>9856</v>
      </c>
      <c r="Q12" s="39">
        <f t="shared" si="7"/>
        <v>12.44229072871201</v>
      </c>
      <c r="R12" s="38">
        <v>2085</v>
      </c>
      <c r="S12" s="36"/>
      <c r="T12" s="36"/>
      <c r="U12" s="36"/>
      <c r="V12" s="36" t="s">
        <v>33</v>
      </c>
      <c r="W12" s="36"/>
      <c r="X12" s="36"/>
      <c r="Y12" s="36"/>
      <c r="Z12" s="36" t="s">
        <v>33</v>
      </c>
      <c r="AA12" s="40" t="s">
        <v>34</v>
      </c>
      <c r="AB12" s="41"/>
    </row>
    <row r="13" spans="1:28" s="42" customFormat="1" ht="13.5" customHeight="1" x14ac:dyDescent="0.2">
      <c r="A13" s="36" t="s">
        <v>29</v>
      </c>
      <c r="B13" s="37" t="s">
        <v>43</v>
      </c>
      <c r="C13" s="36" t="s">
        <v>44</v>
      </c>
      <c r="D13" s="38">
        <f t="shared" si="0"/>
        <v>76871</v>
      </c>
      <c r="E13" s="38">
        <f t="shared" si="1"/>
        <v>13883</v>
      </c>
      <c r="F13" s="39">
        <f t="shared" si="2"/>
        <v>18.060126705779815</v>
      </c>
      <c r="G13" s="38">
        <v>13883</v>
      </c>
      <c r="H13" s="38">
        <v>0</v>
      </c>
      <c r="I13" s="38">
        <f t="shared" si="3"/>
        <v>62988</v>
      </c>
      <c r="J13" s="39">
        <f t="shared" si="4"/>
        <v>81.939873294220192</v>
      </c>
      <c r="K13" s="38">
        <v>38178</v>
      </c>
      <c r="L13" s="39">
        <f t="shared" si="5"/>
        <v>49.665023220720428</v>
      </c>
      <c r="M13" s="38">
        <v>0</v>
      </c>
      <c r="N13" s="39">
        <f t="shared" si="6"/>
        <v>0</v>
      </c>
      <c r="O13" s="38">
        <v>24810</v>
      </c>
      <c r="P13" s="38">
        <v>17585</v>
      </c>
      <c r="Q13" s="39">
        <f t="shared" si="7"/>
        <v>32.274850073499763</v>
      </c>
      <c r="R13" s="38">
        <v>1397</v>
      </c>
      <c r="S13" s="36" t="s">
        <v>33</v>
      </c>
      <c r="T13" s="36"/>
      <c r="U13" s="36"/>
      <c r="V13" s="36"/>
      <c r="W13" s="36"/>
      <c r="X13" s="36"/>
      <c r="Y13" s="36"/>
      <c r="Z13" s="36" t="s">
        <v>33</v>
      </c>
      <c r="AA13" s="40" t="s">
        <v>34</v>
      </c>
      <c r="AB13" s="41"/>
    </row>
    <row r="14" spans="1:28" s="42" customFormat="1" ht="13.5" customHeight="1" x14ac:dyDescent="0.2">
      <c r="A14" s="36" t="s">
        <v>29</v>
      </c>
      <c r="B14" s="37" t="s">
        <v>45</v>
      </c>
      <c r="C14" s="36" t="s">
        <v>46</v>
      </c>
      <c r="D14" s="38">
        <f t="shared" si="0"/>
        <v>19815</v>
      </c>
      <c r="E14" s="38">
        <f t="shared" si="1"/>
        <v>333</v>
      </c>
      <c r="F14" s="39">
        <f t="shared" si="2"/>
        <v>1.6805450416351249</v>
      </c>
      <c r="G14" s="38">
        <v>327</v>
      </c>
      <c r="H14" s="38">
        <v>6</v>
      </c>
      <c r="I14" s="38">
        <f t="shared" si="3"/>
        <v>19482</v>
      </c>
      <c r="J14" s="39">
        <f t="shared" si="4"/>
        <v>98.319454958364872</v>
      </c>
      <c r="K14" s="38">
        <v>10125</v>
      </c>
      <c r="L14" s="39">
        <f t="shared" si="5"/>
        <v>51.097653292959876</v>
      </c>
      <c r="M14" s="38">
        <v>0</v>
      </c>
      <c r="N14" s="39">
        <f t="shared" si="6"/>
        <v>0</v>
      </c>
      <c r="O14" s="38">
        <v>9357</v>
      </c>
      <c r="P14" s="38">
        <v>6248</v>
      </c>
      <c r="Q14" s="39">
        <f t="shared" si="7"/>
        <v>47.221801665404996</v>
      </c>
      <c r="R14" s="38">
        <v>454</v>
      </c>
      <c r="S14" s="36"/>
      <c r="T14" s="36" t="s">
        <v>33</v>
      </c>
      <c r="U14" s="36"/>
      <c r="V14" s="36"/>
      <c r="W14" s="36"/>
      <c r="X14" s="36"/>
      <c r="Y14" s="36"/>
      <c r="Z14" s="36" t="s">
        <v>33</v>
      </c>
      <c r="AA14" s="40" t="s">
        <v>34</v>
      </c>
      <c r="AB14" s="41"/>
    </row>
    <row r="15" spans="1:28" s="42" customFormat="1" ht="13.5" customHeight="1" x14ac:dyDescent="0.2">
      <c r="A15" s="36" t="s">
        <v>29</v>
      </c>
      <c r="B15" s="37" t="s">
        <v>47</v>
      </c>
      <c r="C15" s="36" t="s">
        <v>48</v>
      </c>
      <c r="D15" s="38">
        <f t="shared" si="0"/>
        <v>37440</v>
      </c>
      <c r="E15" s="38">
        <f t="shared" si="1"/>
        <v>4292</v>
      </c>
      <c r="F15" s="39">
        <f t="shared" si="2"/>
        <v>11.463675213675213</v>
      </c>
      <c r="G15" s="38">
        <v>4292</v>
      </c>
      <c r="H15" s="38">
        <v>0</v>
      </c>
      <c r="I15" s="38">
        <f t="shared" si="3"/>
        <v>33148</v>
      </c>
      <c r="J15" s="39">
        <f t="shared" si="4"/>
        <v>88.536324786324784</v>
      </c>
      <c r="K15" s="38">
        <v>25151</v>
      </c>
      <c r="L15" s="39">
        <f t="shared" si="5"/>
        <v>67.176816239316238</v>
      </c>
      <c r="M15" s="38">
        <v>0</v>
      </c>
      <c r="N15" s="39">
        <f t="shared" si="6"/>
        <v>0</v>
      </c>
      <c r="O15" s="38">
        <v>7997</v>
      </c>
      <c r="P15" s="38">
        <v>5717</v>
      </c>
      <c r="Q15" s="39">
        <f t="shared" si="7"/>
        <v>21.359508547008545</v>
      </c>
      <c r="R15" s="38">
        <v>1000</v>
      </c>
      <c r="S15" s="36" t="s">
        <v>33</v>
      </c>
      <c r="T15" s="36"/>
      <c r="U15" s="36"/>
      <c r="V15" s="36"/>
      <c r="W15" s="36"/>
      <c r="X15" s="36"/>
      <c r="Y15" s="36"/>
      <c r="Z15" s="36" t="s">
        <v>33</v>
      </c>
      <c r="AA15" s="40" t="s">
        <v>34</v>
      </c>
      <c r="AB15" s="41"/>
    </row>
    <row r="16" spans="1:28" s="42" customFormat="1" ht="13.5" customHeight="1" x14ac:dyDescent="0.2">
      <c r="A16" s="36" t="s">
        <v>29</v>
      </c>
      <c r="B16" s="37" t="s">
        <v>49</v>
      </c>
      <c r="C16" s="36" t="s">
        <v>50</v>
      </c>
      <c r="D16" s="38">
        <f t="shared" si="0"/>
        <v>66724</v>
      </c>
      <c r="E16" s="38">
        <f t="shared" si="1"/>
        <v>4092</v>
      </c>
      <c r="F16" s="39">
        <f t="shared" si="2"/>
        <v>6.1327258557640434</v>
      </c>
      <c r="G16" s="38">
        <v>4092</v>
      </c>
      <c r="H16" s="38">
        <v>0</v>
      </c>
      <c r="I16" s="38">
        <f t="shared" si="3"/>
        <v>62632</v>
      </c>
      <c r="J16" s="39">
        <f t="shared" si="4"/>
        <v>93.867274144235964</v>
      </c>
      <c r="K16" s="38">
        <v>22282</v>
      </c>
      <c r="L16" s="39">
        <f t="shared" si="5"/>
        <v>33.394280918410168</v>
      </c>
      <c r="M16" s="38">
        <v>0</v>
      </c>
      <c r="N16" s="39">
        <f t="shared" si="6"/>
        <v>0</v>
      </c>
      <c r="O16" s="38">
        <v>40350</v>
      </c>
      <c r="P16" s="38">
        <v>22097</v>
      </c>
      <c r="Q16" s="39">
        <f t="shared" si="7"/>
        <v>60.472993225825789</v>
      </c>
      <c r="R16" s="38">
        <v>1224</v>
      </c>
      <c r="S16" s="36"/>
      <c r="T16" s="36"/>
      <c r="U16" s="36"/>
      <c r="V16" s="36" t="s">
        <v>33</v>
      </c>
      <c r="W16" s="36"/>
      <c r="X16" s="36"/>
      <c r="Y16" s="36"/>
      <c r="Z16" s="36" t="s">
        <v>33</v>
      </c>
      <c r="AA16" s="40" t="s">
        <v>34</v>
      </c>
      <c r="AB16" s="41"/>
    </row>
    <row r="17" spans="1:28" s="42" customFormat="1" ht="13.5" customHeight="1" x14ac:dyDescent="0.2">
      <c r="A17" s="36" t="s">
        <v>29</v>
      </c>
      <c r="B17" s="37" t="s">
        <v>51</v>
      </c>
      <c r="C17" s="36" t="s">
        <v>52</v>
      </c>
      <c r="D17" s="38">
        <f t="shared" si="0"/>
        <v>50575</v>
      </c>
      <c r="E17" s="38">
        <f t="shared" si="1"/>
        <v>7597</v>
      </c>
      <c r="F17" s="39">
        <f t="shared" si="2"/>
        <v>15.021255561047949</v>
      </c>
      <c r="G17" s="38">
        <v>7407</v>
      </c>
      <c r="H17" s="38">
        <v>190</v>
      </c>
      <c r="I17" s="38">
        <f t="shared" si="3"/>
        <v>42978</v>
      </c>
      <c r="J17" s="39">
        <f t="shared" si="4"/>
        <v>84.978744438952049</v>
      </c>
      <c r="K17" s="38">
        <v>27509</v>
      </c>
      <c r="L17" s="39">
        <f t="shared" si="5"/>
        <v>54.392486406327237</v>
      </c>
      <c r="M17" s="38">
        <v>1861</v>
      </c>
      <c r="N17" s="39">
        <f t="shared" si="6"/>
        <v>3.6796836381611473</v>
      </c>
      <c r="O17" s="38">
        <v>13608</v>
      </c>
      <c r="P17" s="38">
        <v>12664</v>
      </c>
      <c r="Q17" s="39">
        <f t="shared" si="7"/>
        <v>26.906574394463668</v>
      </c>
      <c r="R17" s="38">
        <v>758</v>
      </c>
      <c r="S17" s="36" t="s">
        <v>33</v>
      </c>
      <c r="T17" s="36"/>
      <c r="U17" s="36"/>
      <c r="V17" s="36"/>
      <c r="W17" s="36" t="s">
        <v>33</v>
      </c>
      <c r="X17" s="36"/>
      <c r="Y17" s="36"/>
      <c r="Z17" s="36"/>
      <c r="AA17" s="40" t="s">
        <v>34</v>
      </c>
      <c r="AB17" s="41"/>
    </row>
    <row r="18" spans="1:28" s="42" customFormat="1" ht="13.5" customHeight="1" x14ac:dyDescent="0.2">
      <c r="A18" s="36" t="s">
        <v>29</v>
      </c>
      <c r="B18" s="37" t="s">
        <v>53</v>
      </c>
      <c r="C18" s="36" t="s">
        <v>54</v>
      </c>
      <c r="D18" s="38">
        <f t="shared" si="0"/>
        <v>56993</v>
      </c>
      <c r="E18" s="38">
        <f t="shared" si="1"/>
        <v>1802</v>
      </c>
      <c r="F18" s="39">
        <f t="shared" si="2"/>
        <v>3.1617917989928586</v>
      </c>
      <c r="G18" s="38">
        <v>1802</v>
      </c>
      <c r="H18" s="38">
        <v>0</v>
      </c>
      <c r="I18" s="38">
        <f t="shared" si="3"/>
        <v>55191</v>
      </c>
      <c r="J18" s="39">
        <f t="shared" si="4"/>
        <v>96.838208201007134</v>
      </c>
      <c r="K18" s="38">
        <v>47556</v>
      </c>
      <c r="L18" s="39">
        <f t="shared" si="5"/>
        <v>83.441826189181128</v>
      </c>
      <c r="M18" s="38">
        <v>0</v>
      </c>
      <c r="N18" s="39">
        <f t="shared" si="6"/>
        <v>0</v>
      </c>
      <c r="O18" s="38">
        <v>7635</v>
      </c>
      <c r="P18" s="38">
        <v>5219</v>
      </c>
      <c r="Q18" s="39">
        <f t="shared" si="7"/>
        <v>13.396382011826013</v>
      </c>
      <c r="R18" s="38">
        <v>5062</v>
      </c>
      <c r="S18" s="36"/>
      <c r="T18" s="36"/>
      <c r="U18" s="36"/>
      <c r="V18" s="36" t="s">
        <v>33</v>
      </c>
      <c r="W18" s="36"/>
      <c r="X18" s="36"/>
      <c r="Y18" s="36"/>
      <c r="Z18" s="36" t="s">
        <v>33</v>
      </c>
      <c r="AA18" s="40" t="s">
        <v>34</v>
      </c>
      <c r="AB18" s="41"/>
    </row>
    <row r="19" spans="1:28" s="42" customFormat="1" ht="13.5" customHeight="1" x14ac:dyDescent="0.2">
      <c r="A19" s="36" t="s">
        <v>29</v>
      </c>
      <c r="B19" s="37" t="s">
        <v>55</v>
      </c>
      <c r="C19" s="36" t="s">
        <v>56</v>
      </c>
      <c r="D19" s="38">
        <f t="shared" si="0"/>
        <v>56471</v>
      </c>
      <c r="E19" s="38">
        <f t="shared" si="1"/>
        <v>5550</v>
      </c>
      <c r="F19" s="39">
        <f t="shared" si="2"/>
        <v>9.8280533371110845</v>
      </c>
      <c r="G19" s="38">
        <v>5526</v>
      </c>
      <c r="H19" s="38">
        <v>24</v>
      </c>
      <c r="I19" s="38">
        <f t="shared" si="3"/>
        <v>50921</v>
      </c>
      <c r="J19" s="39">
        <f t="shared" si="4"/>
        <v>90.171946662888914</v>
      </c>
      <c r="K19" s="38">
        <v>40813</v>
      </c>
      <c r="L19" s="39">
        <f t="shared" si="5"/>
        <v>72.27249384639903</v>
      </c>
      <c r="M19" s="38">
        <v>0</v>
      </c>
      <c r="N19" s="39">
        <f t="shared" si="6"/>
        <v>0</v>
      </c>
      <c r="O19" s="38">
        <v>10108</v>
      </c>
      <c r="P19" s="38">
        <v>7235</v>
      </c>
      <c r="Q19" s="39">
        <f t="shared" si="7"/>
        <v>17.89945281648988</v>
      </c>
      <c r="R19" s="38">
        <v>1787</v>
      </c>
      <c r="S19" s="36" t="s">
        <v>33</v>
      </c>
      <c r="T19" s="36"/>
      <c r="U19" s="36"/>
      <c r="V19" s="36"/>
      <c r="W19" s="36"/>
      <c r="X19" s="36"/>
      <c r="Y19" s="36"/>
      <c r="Z19" s="36" t="s">
        <v>33</v>
      </c>
      <c r="AA19" s="40" t="s">
        <v>34</v>
      </c>
      <c r="AB19" s="41"/>
    </row>
    <row r="20" spans="1:28" s="42" customFormat="1" ht="13.5" customHeight="1" x14ac:dyDescent="0.2">
      <c r="A20" s="36" t="s">
        <v>29</v>
      </c>
      <c r="B20" s="37" t="s">
        <v>57</v>
      </c>
      <c r="C20" s="36" t="s">
        <v>58</v>
      </c>
      <c r="D20" s="38">
        <f t="shared" si="0"/>
        <v>144385</v>
      </c>
      <c r="E20" s="38">
        <f t="shared" si="1"/>
        <v>6555</v>
      </c>
      <c r="F20" s="39">
        <f t="shared" si="2"/>
        <v>4.5399452851750528</v>
      </c>
      <c r="G20" s="38">
        <v>6555</v>
      </c>
      <c r="H20" s="38">
        <v>0</v>
      </c>
      <c r="I20" s="38">
        <f t="shared" si="3"/>
        <v>137830</v>
      </c>
      <c r="J20" s="39">
        <f t="shared" si="4"/>
        <v>95.460054714824949</v>
      </c>
      <c r="K20" s="38">
        <v>103978</v>
      </c>
      <c r="L20" s="39">
        <f t="shared" si="5"/>
        <v>72.014405928593689</v>
      </c>
      <c r="M20" s="38">
        <v>0</v>
      </c>
      <c r="N20" s="39">
        <f t="shared" si="6"/>
        <v>0</v>
      </c>
      <c r="O20" s="38">
        <v>33852</v>
      </c>
      <c r="P20" s="38">
        <v>27190</v>
      </c>
      <c r="Q20" s="39">
        <f t="shared" si="7"/>
        <v>23.445648786231256</v>
      </c>
      <c r="R20" s="38">
        <v>3013</v>
      </c>
      <c r="S20" s="36"/>
      <c r="T20" s="36"/>
      <c r="U20" s="36"/>
      <c r="V20" s="36" t="s">
        <v>33</v>
      </c>
      <c r="W20" s="36"/>
      <c r="X20" s="36"/>
      <c r="Y20" s="36"/>
      <c r="Z20" s="36" t="s">
        <v>33</v>
      </c>
      <c r="AA20" s="40" t="s">
        <v>34</v>
      </c>
      <c r="AB20" s="41"/>
    </row>
    <row r="21" spans="1:28" s="42" customFormat="1" ht="13.5" customHeight="1" x14ac:dyDescent="0.2">
      <c r="A21" s="36" t="s">
        <v>29</v>
      </c>
      <c r="B21" s="37" t="s">
        <v>59</v>
      </c>
      <c r="C21" s="36" t="s">
        <v>60</v>
      </c>
      <c r="D21" s="38">
        <f t="shared" si="0"/>
        <v>101830</v>
      </c>
      <c r="E21" s="38">
        <f t="shared" si="1"/>
        <v>3724</v>
      </c>
      <c r="F21" s="39">
        <f t="shared" si="2"/>
        <v>3.6570755180202301</v>
      </c>
      <c r="G21" s="38">
        <v>3724</v>
      </c>
      <c r="H21" s="38">
        <v>0</v>
      </c>
      <c r="I21" s="38">
        <f t="shared" si="3"/>
        <v>98106</v>
      </c>
      <c r="J21" s="39">
        <f t="shared" si="4"/>
        <v>96.342924481979779</v>
      </c>
      <c r="K21" s="38">
        <v>89556</v>
      </c>
      <c r="L21" s="39">
        <f t="shared" si="5"/>
        <v>87.946577629382304</v>
      </c>
      <c r="M21" s="38">
        <v>0</v>
      </c>
      <c r="N21" s="39">
        <f t="shared" si="6"/>
        <v>0</v>
      </c>
      <c r="O21" s="38">
        <v>8550</v>
      </c>
      <c r="P21" s="38">
        <v>2760</v>
      </c>
      <c r="Q21" s="39">
        <f t="shared" si="7"/>
        <v>8.3963468525974658</v>
      </c>
      <c r="R21" s="38">
        <v>7045</v>
      </c>
      <c r="S21" s="36"/>
      <c r="T21" s="36"/>
      <c r="U21" s="36"/>
      <c r="V21" s="36" t="s">
        <v>33</v>
      </c>
      <c r="W21" s="36"/>
      <c r="X21" s="36"/>
      <c r="Y21" s="36"/>
      <c r="Z21" s="36" t="s">
        <v>33</v>
      </c>
      <c r="AA21" s="40" t="s">
        <v>34</v>
      </c>
      <c r="AB21" s="41"/>
    </row>
    <row r="22" spans="1:28" s="42" customFormat="1" ht="13.5" customHeight="1" x14ac:dyDescent="0.2">
      <c r="A22" s="36" t="s">
        <v>29</v>
      </c>
      <c r="B22" s="37" t="s">
        <v>61</v>
      </c>
      <c r="C22" s="36" t="s">
        <v>62</v>
      </c>
      <c r="D22" s="38">
        <f t="shared" si="0"/>
        <v>26171</v>
      </c>
      <c r="E22" s="38">
        <f t="shared" si="1"/>
        <v>2489</v>
      </c>
      <c r="F22" s="39">
        <f t="shared" si="2"/>
        <v>9.510526919108937</v>
      </c>
      <c r="G22" s="38">
        <v>2489</v>
      </c>
      <c r="H22" s="38">
        <v>0</v>
      </c>
      <c r="I22" s="38">
        <f t="shared" si="3"/>
        <v>23682</v>
      </c>
      <c r="J22" s="39">
        <f t="shared" si="4"/>
        <v>90.489473080891059</v>
      </c>
      <c r="K22" s="38">
        <v>4645</v>
      </c>
      <c r="L22" s="39">
        <f t="shared" si="5"/>
        <v>17.748653089297314</v>
      </c>
      <c r="M22" s="38">
        <v>0</v>
      </c>
      <c r="N22" s="39">
        <f t="shared" si="6"/>
        <v>0</v>
      </c>
      <c r="O22" s="38">
        <v>19037</v>
      </c>
      <c r="P22" s="38">
        <v>12093</v>
      </c>
      <c r="Q22" s="39">
        <f t="shared" si="7"/>
        <v>72.740819991593753</v>
      </c>
      <c r="R22" s="38">
        <v>624</v>
      </c>
      <c r="S22" s="36"/>
      <c r="T22" s="36"/>
      <c r="U22" s="36"/>
      <c r="V22" s="36" t="s">
        <v>33</v>
      </c>
      <c r="W22" s="36"/>
      <c r="X22" s="36"/>
      <c r="Y22" s="36"/>
      <c r="Z22" s="36" t="s">
        <v>33</v>
      </c>
      <c r="AA22" s="40" t="s">
        <v>34</v>
      </c>
      <c r="AB22" s="41"/>
    </row>
    <row r="23" spans="1:28" s="42" customFormat="1" ht="13.5" customHeight="1" x14ac:dyDescent="0.2">
      <c r="A23" s="36" t="s">
        <v>29</v>
      </c>
      <c r="B23" s="37" t="s">
        <v>63</v>
      </c>
      <c r="C23" s="36" t="s">
        <v>64</v>
      </c>
      <c r="D23" s="38">
        <f t="shared" si="0"/>
        <v>55510</v>
      </c>
      <c r="E23" s="38">
        <f t="shared" si="1"/>
        <v>830</v>
      </c>
      <c r="F23" s="39">
        <f t="shared" si="2"/>
        <v>1.4952260853900199</v>
      </c>
      <c r="G23" s="38">
        <v>830</v>
      </c>
      <c r="H23" s="38">
        <v>0</v>
      </c>
      <c r="I23" s="38">
        <f t="shared" si="3"/>
        <v>54680</v>
      </c>
      <c r="J23" s="39">
        <f t="shared" si="4"/>
        <v>98.504773914609984</v>
      </c>
      <c r="K23" s="38">
        <v>2939</v>
      </c>
      <c r="L23" s="39">
        <f t="shared" si="5"/>
        <v>5.2945415240497207</v>
      </c>
      <c r="M23" s="38">
        <v>2045</v>
      </c>
      <c r="N23" s="39">
        <f t="shared" si="6"/>
        <v>3.6840208971356514</v>
      </c>
      <c r="O23" s="38">
        <v>49696</v>
      </c>
      <c r="P23" s="38">
        <v>25924</v>
      </c>
      <c r="Q23" s="39">
        <f t="shared" si="7"/>
        <v>89.526211493424611</v>
      </c>
      <c r="R23" s="38">
        <v>2288</v>
      </c>
      <c r="S23" s="36"/>
      <c r="T23" s="36"/>
      <c r="U23" s="36"/>
      <c r="V23" s="36" t="s">
        <v>33</v>
      </c>
      <c r="W23" s="36"/>
      <c r="X23" s="36"/>
      <c r="Y23" s="36"/>
      <c r="Z23" s="36" t="s">
        <v>33</v>
      </c>
      <c r="AA23" s="40" t="s">
        <v>34</v>
      </c>
      <c r="AB23" s="41"/>
    </row>
    <row r="24" spans="1:28" s="42" customFormat="1" ht="13.5" customHeight="1" x14ac:dyDescent="0.2">
      <c r="A24" s="36" t="s">
        <v>29</v>
      </c>
      <c r="B24" s="37" t="s">
        <v>65</v>
      </c>
      <c r="C24" s="36" t="s">
        <v>66</v>
      </c>
      <c r="D24" s="38">
        <f t="shared" si="0"/>
        <v>23439</v>
      </c>
      <c r="E24" s="38">
        <f t="shared" si="1"/>
        <v>853</v>
      </c>
      <c r="F24" s="39">
        <f t="shared" si="2"/>
        <v>3.6392337557063019</v>
      </c>
      <c r="G24" s="38">
        <v>853</v>
      </c>
      <c r="H24" s="38">
        <v>0</v>
      </c>
      <c r="I24" s="38">
        <f t="shared" si="3"/>
        <v>22586</v>
      </c>
      <c r="J24" s="39">
        <f t="shared" si="4"/>
        <v>96.3607662442937</v>
      </c>
      <c r="K24" s="38">
        <v>15533</v>
      </c>
      <c r="L24" s="39">
        <f t="shared" si="5"/>
        <v>66.269892060241474</v>
      </c>
      <c r="M24" s="38">
        <v>0</v>
      </c>
      <c r="N24" s="39">
        <f t="shared" si="6"/>
        <v>0</v>
      </c>
      <c r="O24" s="38">
        <v>7053</v>
      </c>
      <c r="P24" s="38">
        <v>5216</v>
      </c>
      <c r="Q24" s="39">
        <f t="shared" si="7"/>
        <v>30.090874184052218</v>
      </c>
      <c r="R24" s="38">
        <v>137</v>
      </c>
      <c r="S24" s="36"/>
      <c r="T24" s="36"/>
      <c r="U24" s="36"/>
      <c r="V24" s="36" t="s">
        <v>33</v>
      </c>
      <c r="W24" s="36"/>
      <c r="X24" s="36"/>
      <c r="Y24" s="36"/>
      <c r="Z24" s="36" t="s">
        <v>33</v>
      </c>
      <c r="AA24" s="40" t="s">
        <v>34</v>
      </c>
      <c r="AB24" s="41"/>
    </row>
    <row r="25" spans="1:28" s="42" customFormat="1" ht="13.5" customHeight="1" x14ac:dyDescent="0.2">
      <c r="A25" s="36" t="s">
        <v>29</v>
      </c>
      <c r="B25" s="37" t="s">
        <v>67</v>
      </c>
      <c r="C25" s="36" t="s">
        <v>68</v>
      </c>
      <c r="D25" s="38">
        <f t="shared" si="0"/>
        <v>33262</v>
      </c>
      <c r="E25" s="38">
        <f t="shared" si="1"/>
        <v>1192</v>
      </c>
      <c r="F25" s="39">
        <f t="shared" si="2"/>
        <v>3.5836690517707894</v>
      </c>
      <c r="G25" s="38">
        <v>1100</v>
      </c>
      <c r="H25" s="38">
        <v>92</v>
      </c>
      <c r="I25" s="38">
        <f t="shared" si="3"/>
        <v>32070</v>
      </c>
      <c r="J25" s="39">
        <f t="shared" si="4"/>
        <v>96.416330948229216</v>
      </c>
      <c r="K25" s="38">
        <v>5395</v>
      </c>
      <c r="L25" s="39">
        <f t="shared" si="5"/>
        <v>16.219710179784737</v>
      </c>
      <c r="M25" s="38">
        <v>0</v>
      </c>
      <c r="N25" s="39">
        <f t="shared" si="6"/>
        <v>0</v>
      </c>
      <c r="O25" s="38">
        <v>26675</v>
      </c>
      <c r="P25" s="38">
        <v>8742</v>
      </c>
      <c r="Q25" s="39">
        <f t="shared" si="7"/>
        <v>80.196620768444475</v>
      </c>
      <c r="R25" s="38">
        <v>619</v>
      </c>
      <c r="S25" s="36"/>
      <c r="T25" s="36"/>
      <c r="U25" s="36"/>
      <c r="V25" s="36" t="s">
        <v>33</v>
      </c>
      <c r="W25" s="36"/>
      <c r="X25" s="36"/>
      <c r="Y25" s="36"/>
      <c r="Z25" s="36" t="s">
        <v>33</v>
      </c>
      <c r="AA25" s="40" t="s">
        <v>34</v>
      </c>
      <c r="AB25" s="41"/>
    </row>
    <row r="26" spans="1:28" s="42" customFormat="1" ht="13.5" customHeight="1" x14ac:dyDescent="0.2">
      <c r="A26" s="36" t="s">
        <v>29</v>
      </c>
      <c r="B26" s="37" t="s">
        <v>69</v>
      </c>
      <c r="C26" s="36" t="s">
        <v>70</v>
      </c>
      <c r="D26" s="38">
        <f t="shared" si="0"/>
        <v>40097</v>
      </c>
      <c r="E26" s="38">
        <f t="shared" si="1"/>
        <v>1805</v>
      </c>
      <c r="F26" s="39">
        <f t="shared" si="2"/>
        <v>4.5015836596254086</v>
      </c>
      <c r="G26" s="38">
        <v>1805</v>
      </c>
      <c r="H26" s="38">
        <v>0</v>
      </c>
      <c r="I26" s="38">
        <f t="shared" si="3"/>
        <v>38292</v>
      </c>
      <c r="J26" s="39">
        <f t="shared" si="4"/>
        <v>95.49841634037459</v>
      </c>
      <c r="K26" s="38">
        <v>17692</v>
      </c>
      <c r="L26" s="39">
        <f t="shared" si="5"/>
        <v>44.123001720826991</v>
      </c>
      <c r="M26" s="38">
        <v>0</v>
      </c>
      <c r="N26" s="39">
        <f t="shared" si="6"/>
        <v>0</v>
      </c>
      <c r="O26" s="38">
        <v>20600</v>
      </c>
      <c r="P26" s="38">
        <v>13364</v>
      </c>
      <c r="Q26" s="39">
        <f t="shared" si="7"/>
        <v>51.375414619547598</v>
      </c>
      <c r="R26" s="38">
        <v>444</v>
      </c>
      <c r="S26" s="36"/>
      <c r="T26" s="36"/>
      <c r="U26" s="36"/>
      <c r="V26" s="36" t="s">
        <v>33</v>
      </c>
      <c r="W26" s="36"/>
      <c r="X26" s="36"/>
      <c r="Y26" s="36"/>
      <c r="Z26" s="36" t="s">
        <v>33</v>
      </c>
      <c r="AA26" s="40" t="s">
        <v>34</v>
      </c>
      <c r="AB26" s="41"/>
    </row>
    <row r="27" spans="1:28" s="42" customFormat="1" ht="13.5" customHeight="1" x14ac:dyDescent="0.2">
      <c r="A27" s="36" t="s">
        <v>29</v>
      </c>
      <c r="B27" s="37" t="s">
        <v>71</v>
      </c>
      <c r="C27" s="36" t="s">
        <v>72</v>
      </c>
      <c r="D27" s="38">
        <f t="shared" si="0"/>
        <v>32684</v>
      </c>
      <c r="E27" s="38">
        <f t="shared" si="1"/>
        <v>2526</v>
      </c>
      <c r="F27" s="39">
        <f t="shared" si="2"/>
        <v>7.7285521967935384</v>
      </c>
      <c r="G27" s="38">
        <v>2526</v>
      </c>
      <c r="H27" s="38">
        <v>0</v>
      </c>
      <c r="I27" s="38">
        <f t="shared" si="3"/>
        <v>30158</v>
      </c>
      <c r="J27" s="39">
        <f t="shared" si="4"/>
        <v>92.271447803206456</v>
      </c>
      <c r="K27" s="38">
        <v>17102</v>
      </c>
      <c r="L27" s="39">
        <f t="shared" si="5"/>
        <v>52.325296781299727</v>
      </c>
      <c r="M27" s="38">
        <v>0</v>
      </c>
      <c r="N27" s="39">
        <f t="shared" si="6"/>
        <v>0</v>
      </c>
      <c r="O27" s="38">
        <v>13056</v>
      </c>
      <c r="P27" s="38">
        <v>10710</v>
      </c>
      <c r="Q27" s="39">
        <f t="shared" si="7"/>
        <v>39.946151021906743</v>
      </c>
      <c r="R27" s="38">
        <v>428</v>
      </c>
      <c r="S27" s="36"/>
      <c r="T27" s="36"/>
      <c r="U27" s="36"/>
      <c r="V27" s="36" t="s">
        <v>33</v>
      </c>
      <c r="W27" s="36"/>
      <c r="X27" s="36"/>
      <c r="Y27" s="36"/>
      <c r="Z27" s="36" t="s">
        <v>33</v>
      </c>
      <c r="AA27" s="40" t="s">
        <v>34</v>
      </c>
      <c r="AB27" s="41"/>
    </row>
    <row r="28" spans="1:28" s="42" customFormat="1" ht="13.5" customHeight="1" x14ac:dyDescent="0.2">
      <c r="A28" s="36" t="s">
        <v>29</v>
      </c>
      <c r="B28" s="37" t="s">
        <v>73</v>
      </c>
      <c r="C28" s="36" t="s">
        <v>74</v>
      </c>
      <c r="D28" s="38">
        <f t="shared" si="0"/>
        <v>33462</v>
      </c>
      <c r="E28" s="38">
        <f t="shared" si="1"/>
        <v>1415</v>
      </c>
      <c r="F28" s="39">
        <f t="shared" si="2"/>
        <v>4.2286773056003826</v>
      </c>
      <c r="G28" s="38">
        <v>1415</v>
      </c>
      <c r="H28" s="38">
        <v>0</v>
      </c>
      <c r="I28" s="38">
        <f t="shared" si="3"/>
        <v>32047</v>
      </c>
      <c r="J28" s="39">
        <f t="shared" si="4"/>
        <v>95.771322694399615</v>
      </c>
      <c r="K28" s="38">
        <v>16927</v>
      </c>
      <c r="L28" s="39">
        <f t="shared" si="5"/>
        <v>50.585739047277514</v>
      </c>
      <c r="M28" s="38">
        <v>0</v>
      </c>
      <c r="N28" s="39">
        <f t="shared" si="6"/>
        <v>0</v>
      </c>
      <c r="O28" s="38">
        <v>15120</v>
      </c>
      <c r="P28" s="38">
        <v>4023</v>
      </c>
      <c r="Q28" s="39">
        <f t="shared" si="7"/>
        <v>45.185583647122108</v>
      </c>
      <c r="R28" s="38">
        <v>658</v>
      </c>
      <c r="S28" s="36" t="s">
        <v>33</v>
      </c>
      <c r="T28" s="36"/>
      <c r="U28" s="36"/>
      <c r="V28" s="36"/>
      <c r="W28" s="36"/>
      <c r="X28" s="36"/>
      <c r="Y28" s="36"/>
      <c r="Z28" s="36" t="s">
        <v>33</v>
      </c>
      <c r="AA28" s="40" t="s">
        <v>34</v>
      </c>
      <c r="AB28" s="41"/>
    </row>
    <row r="29" spans="1:28" s="42" customFormat="1" ht="13.5" customHeight="1" x14ac:dyDescent="0.2">
      <c r="A29" s="36" t="s">
        <v>29</v>
      </c>
      <c r="B29" s="37" t="s">
        <v>75</v>
      </c>
      <c r="C29" s="36" t="s">
        <v>76</v>
      </c>
      <c r="D29" s="38">
        <f t="shared" si="0"/>
        <v>25330</v>
      </c>
      <c r="E29" s="38">
        <f t="shared" si="1"/>
        <v>539</v>
      </c>
      <c r="F29" s="39">
        <f t="shared" si="2"/>
        <v>2.1279115673114886</v>
      </c>
      <c r="G29" s="38">
        <v>539</v>
      </c>
      <c r="H29" s="38">
        <v>0</v>
      </c>
      <c r="I29" s="38">
        <f t="shared" si="3"/>
        <v>24791</v>
      </c>
      <c r="J29" s="39">
        <f t="shared" si="4"/>
        <v>97.872088432688514</v>
      </c>
      <c r="K29" s="38">
        <v>22877</v>
      </c>
      <c r="L29" s="39">
        <f t="shared" si="5"/>
        <v>90.315831030398741</v>
      </c>
      <c r="M29" s="38">
        <v>0</v>
      </c>
      <c r="N29" s="39">
        <f t="shared" si="6"/>
        <v>0</v>
      </c>
      <c r="O29" s="38">
        <v>1914</v>
      </c>
      <c r="P29" s="38">
        <v>725</v>
      </c>
      <c r="Q29" s="39">
        <f t="shared" si="7"/>
        <v>7.5562574022897744</v>
      </c>
      <c r="R29" s="38">
        <v>559</v>
      </c>
      <c r="S29" s="36"/>
      <c r="T29" s="36"/>
      <c r="U29" s="36"/>
      <c r="V29" s="36" t="s">
        <v>33</v>
      </c>
      <c r="W29" s="36"/>
      <c r="X29" s="36"/>
      <c r="Y29" s="36"/>
      <c r="Z29" s="36" t="s">
        <v>33</v>
      </c>
      <c r="AA29" s="40" t="s">
        <v>34</v>
      </c>
      <c r="AB29" s="41"/>
    </row>
    <row r="30" spans="1:28" s="42" customFormat="1" ht="13.5" customHeight="1" x14ac:dyDescent="0.2">
      <c r="A30" s="36" t="s">
        <v>29</v>
      </c>
      <c r="B30" s="37" t="s">
        <v>77</v>
      </c>
      <c r="C30" s="36" t="s">
        <v>78</v>
      </c>
      <c r="D30" s="38">
        <f t="shared" si="0"/>
        <v>22560</v>
      </c>
      <c r="E30" s="38">
        <f t="shared" si="1"/>
        <v>1564</v>
      </c>
      <c r="F30" s="39">
        <f t="shared" si="2"/>
        <v>6.9326241134751774</v>
      </c>
      <c r="G30" s="38">
        <v>1564</v>
      </c>
      <c r="H30" s="38">
        <v>0</v>
      </c>
      <c r="I30" s="38">
        <f t="shared" si="3"/>
        <v>20996</v>
      </c>
      <c r="J30" s="39">
        <f t="shared" si="4"/>
        <v>93.067375886524829</v>
      </c>
      <c r="K30" s="38">
        <v>16532</v>
      </c>
      <c r="L30" s="39">
        <f t="shared" si="5"/>
        <v>73.280141843971634</v>
      </c>
      <c r="M30" s="38">
        <v>0</v>
      </c>
      <c r="N30" s="39">
        <f t="shared" si="6"/>
        <v>0</v>
      </c>
      <c r="O30" s="38">
        <v>4464</v>
      </c>
      <c r="P30" s="38">
        <v>1113</v>
      </c>
      <c r="Q30" s="39">
        <f t="shared" si="7"/>
        <v>19.787234042553191</v>
      </c>
      <c r="R30" s="38">
        <v>318</v>
      </c>
      <c r="S30" s="36"/>
      <c r="T30" s="36"/>
      <c r="U30" s="36"/>
      <c r="V30" s="36" t="s">
        <v>33</v>
      </c>
      <c r="W30" s="36"/>
      <c r="X30" s="36"/>
      <c r="Y30" s="36"/>
      <c r="Z30" s="36" t="s">
        <v>33</v>
      </c>
      <c r="AA30" s="40" t="s">
        <v>34</v>
      </c>
      <c r="AB30" s="41"/>
    </row>
    <row r="31" spans="1:28" s="42" customFormat="1" ht="13.5" customHeight="1" x14ac:dyDescent="0.2">
      <c r="A31" s="36" t="s">
        <v>29</v>
      </c>
      <c r="B31" s="37" t="s">
        <v>79</v>
      </c>
      <c r="C31" s="36" t="s">
        <v>80</v>
      </c>
      <c r="D31" s="38">
        <f t="shared" si="0"/>
        <v>27552</v>
      </c>
      <c r="E31" s="38">
        <f t="shared" si="1"/>
        <v>3352</v>
      </c>
      <c r="F31" s="39">
        <f t="shared" si="2"/>
        <v>12.166085946573752</v>
      </c>
      <c r="G31" s="38">
        <v>3352</v>
      </c>
      <c r="H31" s="38">
        <v>0</v>
      </c>
      <c r="I31" s="38">
        <f t="shared" si="3"/>
        <v>24200</v>
      </c>
      <c r="J31" s="39">
        <f t="shared" si="4"/>
        <v>87.833914053426241</v>
      </c>
      <c r="K31" s="38">
        <v>7253</v>
      </c>
      <c r="L31" s="39">
        <f t="shared" si="5"/>
        <v>26.324767711962831</v>
      </c>
      <c r="M31" s="38">
        <v>914</v>
      </c>
      <c r="N31" s="39">
        <f t="shared" si="6"/>
        <v>3.3173635307781648</v>
      </c>
      <c r="O31" s="38">
        <v>16033</v>
      </c>
      <c r="P31" s="38">
        <v>7767</v>
      </c>
      <c r="Q31" s="39">
        <f t="shared" si="7"/>
        <v>58.191782810685247</v>
      </c>
      <c r="R31" s="38">
        <v>548</v>
      </c>
      <c r="S31" s="36" t="s">
        <v>33</v>
      </c>
      <c r="T31" s="36"/>
      <c r="U31" s="36"/>
      <c r="V31" s="36"/>
      <c r="W31" s="36"/>
      <c r="X31" s="36" t="s">
        <v>33</v>
      </c>
      <c r="Y31" s="36"/>
      <c r="Z31" s="36"/>
      <c r="AA31" s="40" t="s">
        <v>34</v>
      </c>
      <c r="AB31" s="41"/>
    </row>
    <row r="32" spans="1:28" s="42" customFormat="1" ht="13.5" customHeight="1" x14ac:dyDescent="0.2">
      <c r="A32" s="36" t="s">
        <v>29</v>
      </c>
      <c r="B32" s="37" t="s">
        <v>81</v>
      </c>
      <c r="C32" s="36" t="s">
        <v>82</v>
      </c>
      <c r="D32" s="38">
        <f t="shared" si="0"/>
        <v>27457</v>
      </c>
      <c r="E32" s="38">
        <f t="shared" si="1"/>
        <v>1238</v>
      </c>
      <c r="F32" s="39">
        <f t="shared" si="2"/>
        <v>4.508868412426704</v>
      </c>
      <c r="G32" s="38">
        <v>1217</v>
      </c>
      <c r="H32" s="38">
        <v>21</v>
      </c>
      <c r="I32" s="38">
        <f t="shared" si="3"/>
        <v>26219</v>
      </c>
      <c r="J32" s="39">
        <f t="shared" si="4"/>
        <v>95.491131587573292</v>
      </c>
      <c r="K32" s="38">
        <v>11281</v>
      </c>
      <c r="L32" s="39">
        <f t="shared" si="5"/>
        <v>41.086061842153185</v>
      </c>
      <c r="M32" s="38">
        <v>0</v>
      </c>
      <c r="N32" s="39">
        <f t="shared" si="6"/>
        <v>0</v>
      </c>
      <c r="O32" s="38">
        <v>14938</v>
      </c>
      <c r="P32" s="38">
        <v>7838</v>
      </c>
      <c r="Q32" s="39">
        <f t="shared" si="7"/>
        <v>54.405069745420107</v>
      </c>
      <c r="R32" s="38">
        <v>811</v>
      </c>
      <c r="S32" s="36"/>
      <c r="T32" s="36"/>
      <c r="U32" s="36"/>
      <c r="V32" s="36" t="s">
        <v>33</v>
      </c>
      <c r="W32" s="36"/>
      <c r="X32" s="36"/>
      <c r="Y32" s="36"/>
      <c r="Z32" s="36" t="s">
        <v>33</v>
      </c>
      <c r="AA32" s="40" t="s">
        <v>34</v>
      </c>
      <c r="AB32" s="41"/>
    </row>
    <row r="33" spans="1:28" s="42" customFormat="1" ht="13.5" customHeight="1" x14ac:dyDescent="0.2">
      <c r="A33" s="36" t="s">
        <v>29</v>
      </c>
      <c r="B33" s="37" t="s">
        <v>83</v>
      </c>
      <c r="C33" s="36" t="s">
        <v>84</v>
      </c>
      <c r="D33" s="38">
        <f t="shared" si="0"/>
        <v>6911</v>
      </c>
      <c r="E33" s="38">
        <f t="shared" si="1"/>
        <v>1003</v>
      </c>
      <c r="F33" s="39">
        <f t="shared" si="2"/>
        <v>14.513095065837071</v>
      </c>
      <c r="G33" s="38">
        <v>1003</v>
      </c>
      <c r="H33" s="38">
        <v>0</v>
      </c>
      <c r="I33" s="38">
        <f t="shared" si="3"/>
        <v>5908</v>
      </c>
      <c r="J33" s="39">
        <f t="shared" si="4"/>
        <v>85.486904934162936</v>
      </c>
      <c r="K33" s="38">
        <v>4214</v>
      </c>
      <c r="L33" s="39">
        <f t="shared" si="5"/>
        <v>60.97525683692664</v>
      </c>
      <c r="M33" s="38">
        <v>0</v>
      </c>
      <c r="N33" s="39">
        <f t="shared" si="6"/>
        <v>0</v>
      </c>
      <c r="O33" s="38">
        <v>1694</v>
      </c>
      <c r="P33" s="38">
        <v>1119</v>
      </c>
      <c r="Q33" s="39">
        <f t="shared" si="7"/>
        <v>24.511648097236289</v>
      </c>
      <c r="R33" s="38">
        <v>129</v>
      </c>
      <c r="S33" s="36"/>
      <c r="T33" s="36"/>
      <c r="U33" s="36"/>
      <c r="V33" s="36" t="s">
        <v>33</v>
      </c>
      <c r="W33" s="36"/>
      <c r="X33" s="36"/>
      <c r="Y33" s="36"/>
      <c r="Z33" s="36" t="s">
        <v>33</v>
      </c>
      <c r="AA33" s="40" t="s">
        <v>34</v>
      </c>
      <c r="AB33" s="41"/>
    </row>
    <row r="34" spans="1:28" s="42" customFormat="1" ht="13.5" customHeight="1" x14ac:dyDescent="0.2">
      <c r="A34" s="36" t="s">
        <v>29</v>
      </c>
      <c r="B34" s="37" t="s">
        <v>85</v>
      </c>
      <c r="C34" s="36" t="s">
        <v>86</v>
      </c>
      <c r="D34" s="38">
        <f t="shared" si="0"/>
        <v>18953</v>
      </c>
      <c r="E34" s="38">
        <f t="shared" si="1"/>
        <v>1482</v>
      </c>
      <c r="F34" s="39">
        <f t="shared" si="2"/>
        <v>7.8193425842874476</v>
      </c>
      <c r="G34" s="38">
        <v>1482</v>
      </c>
      <c r="H34" s="38">
        <v>0</v>
      </c>
      <c r="I34" s="38">
        <f t="shared" si="3"/>
        <v>17471</v>
      </c>
      <c r="J34" s="39">
        <f t="shared" si="4"/>
        <v>92.180657415712545</v>
      </c>
      <c r="K34" s="38">
        <v>7829</v>
      </c>
      <c r="L34" s="39">
        <f t="shared" si="5"/>
        <v>41.307444731704749</v>
      </c>
      <c r="M34" s="38">
        <v>0</v>
      </c>
      <c r="N34" s="39">
        <f t="shared" si="6"/>
        <v>0</v>
      </c>
      <c r="O34" s="38">
        <v>9642</v>
      </c>
      <c r="P34" s="38">
        <v>3860</v>
      </c>
      <c r="Q34" s="39">
        <f t="shared" si="7"/>
        <v>50.873212684007804</v>
      </c>
      <c r="R34" s="38">
        <v>410</v>
      </c>
      <c r="S34" s="36" t="s">
        <v>33</v>
      </c>
      <c r="T34" s="36"/>
      <c r="U34" s="36"/>
      <c r="V34" s="36"/>
      <c r="W34" s="36" t="s">
        <v>33</v>
      </c>
      <c r="X34" s="36"/>
      <c r="Y34" s="36"/>
      <c r="Z34" s="36"/>
      <c r="AA34" s="40" t="s">
        <v>34</v>
      </c>
      <c r="AB34" s="41"/>
    </row>
    <row r="35" spans="1:28" s="42" customFormat="1" ht="13.5" customHeight="1" x14ac:dyDescent="0.2">
      <c r="A35" s="36" t="s">
        <v>29</v>
      </c>
      <c r="B35" s="37" t="s">
        <v>87</v>
      </c>
      <c r="C35" s="36" t="s">
        <v>88</v>
      </c>
      <c r="D35" s="38">
        <f t="shared" si="0"/>
        <v>9621</v>
      </c>
      <c r="E35" s="38">
        <f t="shared" si="1"/>
        <v>466</v>
      </c>
      <c r="F35" s="39">
        <f t="shared" si="2"/>
        <v>4.8435713543290717</v>
      </c>
      <c r="G35" s="38">
        <v>466</v>
      </c>
      <c r="H35" s="38">
        <v>0</v>
      </c>
      <c r="I35" s="38">
        <f t="shared" si="3"/>
        <v>9155</v>
      </c>
      <c r="J35" s="39">
        <f t="shared" si="4"/>
        <v>95.156428645670928</v>
      </c>
      <c r="K35" s="38">
        <v>3518</v>
      </c>
      <c r="L35" s="39">
        <f t="shared" si="5"/>
        <v>36.565845546201018</v>
      </c>
      <c r="M35" s="38">
        <v>0</v>
      </c>
      <c r="N35" s="39">
        <f t="shared" si="6"/>
        <v>0</v>
      </c>
      <c r="O35" s="38">
        <v>5637</v>
      </c>
      <c r="P35" s="38">
        <v>2566</v>
      </c>
      <c r="Q35" s="39">
        <f t="shared" si="7"/>
        <v>58.590583099469903</v>
      </c>
      <c r="R35" s="38">
        <v>409</v>
      </c>
      <c r="S35" s="36" t="s">
        <v>33</v>
      </c>
      <c r="T35" s="36"/>
      <c r="U35" s="36"/>
      <c r="V35" s="36"/>
      <c r="W35" s="36" t="s">
        <v>33</v>
      </c>
      <c r="X35" s="36"/>
      <c r="Y35" s="36"/>
      <c r="Z35" s="36"/>
      <c r="AA35" s="40" t="s">
        <v>34</v>
      </c>
      <c r="AB35" s="41"/>
    </row>
    <row r="36" spans="1:28" s="42" customFormat="1" ht="13.5" customHeight="1" x14ac:dyDescent="0.2">
      <c r="A36" s="36" t="s">
        <v>29</v>
      </c>
      <c r="B36" s="37" t="s">
        <v>89</v>
      </c>
      <c r="C36" s="36" t="s">
        <v>90</v>
      </c>
      <c r="D36" s="38">
        <f t="shared" si="0"/>
        <v>14600</v>
      </c>
      <c r="E36" s="38">
        <f t="shared" si="1"/>
        <v>250</v>
      </c>
      <c r="F36" s="39">
        <f t="shared" si="2"/>
        <v>1.7123287671232876</v>
      </c>
      <c r="G36" s="38">
        <v>250</v>
      </c>
      <c r="H36" s="38">
        <v>0</v>
      </c>
      <c r="I36" s="38">
        <f t="shared" si="3"/>
        <v>14350</v>
      </c>
      <c r="J36" s="39">
        <f t="shared" si="4"/>
        <v>98.287671232876718</v>
      </c>
      <c r="K36" s="38">
        <v>12217</v>
      </c>
      <c r="L36" s="39">
        <f t="shared" si="5"/>
        <v>83.678082191780817</v>
      </c>
      <c r="M36" s="38">
        <v>0</v>
      </c>
      <c r="N36" s="39">
        <f t="shared" si="6"/>
        <v>0</v>
      </c>
      <c r="O36" s="38">
        <v>2133</v>
      </c>
      <c r="P36" s="38">
        <v>764</v>
      </c>
      <c r="Q36" s="39">
        <f t="shared" si="7"/>
        <v>14.609589041095891</v>
      </c>
      <c r="R36" s="38">
        <v>229</v>
      </c>
      <c r="S36" s="36" t="s">
        <v>33</v>
      </c>
      <c r="T36" s="36"/>
      <c r="U36" s="36"/>
      <c r="V36" s="36"/>
      <c r="W36" s="36" t="s">
        <v>33</v>
      </c>
      <c r="X36" s="36"/>
      <c r="Y36" s="36"/>
      <c r="Z36" s="36"/>
      <c r="AA36" s="40" t="s">
        <v>34</v>
      </c>
      <c r="AB36" s="41"/>
    </row>
    <row r="37" spans="1:28" s="42" customFormat="1" ht="13.5" customHeight="1" x14ac:dyDescent="0.2">
      <c r="A37" s="36" t="s">
        <v>29</v>
      </c>
      <c r="B37" s="37" t="s">
        <v>91</v>
      </c>
      <c r="C37" s="36" t="s">
        <v>92</v>
      </c>
      <c r="D37" s="38">
        <f t="shared" si="0"/>
        <v>20303</v>
      </c>
      <c r="E37" s="38">
        <f t="shared" si="1"/>
        <v>1016</v>
      </c>
      <c r="F37" s="39">
        <f t="shared" si="2"/>
        <v>5.0041865734127962</v>
      </c>
      <c r="G37" s="38">
        <v>1016</v>
      </c>
      <c r="H37" s="38">
        <v>0</v>
      </c>
      <c r="I37" s="38">
        <f t="shared" si="3"/>
        <v>19287</v>
      </c>
      <c r="J37" s="39">
        <f t="shared" si="4"/>
        <v>94.995813426587205</v>
      </c>
      <c r="K37" s="38">
        <v>7040</v>
      </c>
      <c r="L37" s="39">
        <f t="shared" si="5"/>
        <v>34.674678618923309</v>
      </c>
      <c r="M37" s="38">
        <v>0</v>
      </c>
      <c r="N37" s="39">
        <f t="shared" si="6"/>
        <v>0</v>
      </c>
      <c r="O37" s="38">
        <v>12247</v>
      </c>
      <c r="P37" s="38">
        <v>7411</v>
      </c>
      <c r="Q37" s="39">
        <f t="shared" si="7"/>
        <v>60.321134807663888</v>
      </c>
      <c r="R37" s="38">
        <v>173</v>
      </c>
      <c r="S37" s="36"/>
      <c r="T37" s="36"/>
      <c r="U37" s="36"/>
      <c r="V37" s="36" t="s">
        <v>33</v>
      </c>
      <c r="W37" s="36"/>
      <c r="X37" s="36"/>
      <c r="Y37" s="36"/>
      <c r="Z37" s="36" t="s">
        <v>33</v>
      </c>
      <c r="AA37" s="40" t="s">
        <v>34</v>
      </c>
      <c r="AB37" s="41"/>
    </row>
    <row r="38" spans="1:28" s="42" customFormat="1" ht="13.5" customHeight="1" x14ac:dyDescent="0.2">
      <c r="A38" s="36" t="s">
        <v>29</v>
      </c>
      <c r="B38" s="37" t="s">
        <v>93</v>
      </c>
      <c r="C38" s="36" t="s">
        <v>94</v>
      </c>
      <c r="D38" s="38">
        <f t="shared" si="0"/>
        <v>23167</v>
      </c>
      <c r="E38" s="38">
        <f t="shared" si="1"/>
        <v>0</v>
      </c>
      <c r="F38" s="39">
        <f t="shared" si="2"/>
        <v>0</v>
      </c>
      <c r="G38" s="38">
        <v>0</v>
      </c>
      <c r="H38" s="38">
        <v>0</v>
      </c>
      <c r="I38" s="38">
        <f t="shared" si="3"/>
        <v>23167</v>
      </c>
      <c r="J38" s="39">
        <f t="shared" si="4"/>
        <v>100</v>
      </c>
      <c r="K38" s="38">
        <v>0</v>
      </c>
      <c r="L38" s="39">
        <f t="shared" si="5"/>
        <v>0</v>
      </c>
      <c r="M38" s="38">
        <v>0</v>
      </c>
      <c r="N38" s="39">
        <f t="shared" si="6"/>
        <v>0</v>
      </c>
      <c r="O38" s="38">
        <v>23167</v>
      </c>
      <c r="P38" s="38">
        <v>16584</v>
      </c>
      <c r="Q38" s="39">
        <f t="shared" si="7"/>
        <v>100</v>
      </c>
      <c r="R38" s="38">
        <v>268</v>
      </c>
      <c r="S38" s="36"/>
      <c r="T38" s="36"/>
      <c r="U38" s="36"/>
      <c r="V38" s="36" t="s">
        <v>33</v>
      </c>
      <c r="W38" s="36"/>
      <c r="X38" s="36"/>
      <c r="Y38" s="36"/>
      <c r="Z38" s="36" t="s">
        <v>33</v>
      </c>
      <c r="AA38" s="40" t="s">
        <v>34</v>
      </c>
      <c r="AB38" s="41"/>
    </row>
    <row r="39" spans="1:28" s="42" customFormat="1" ht="13.5" customHeight="1" x14ac:dyDescent="0.2">
      <c r="A39" s="36" t="s">
        <v>29</v>
      </c>
      <c r="B39" s="37" t="s">
        <v>95</v>
      </c>
      <c r="C39" s="36" t="s">
        <v>96</v>
      </c>
      <c r="D39" s="38">
        <f t="shared" si="0"/>
        <v>23742</v>
      </c>
      <c r="E39" s="38">
        <f t="shared" si="1"/>
        <v>594</v>
      </c>
      <c r="F39" s="39">
        <f t="shared" si="2"/>
        <v>2.5018953752843061</v>
      </c>
      <c r="G39" s="38">
        <v>570</v>
      </c>
      <c r="H39" s="38">
        <v>24</v>
      </c>
      <c r="I39" s="38">
        <f t="shared" si="3"/>
        <v>23148</v>
      </c>
      <c r="J39" s="39">
        <f t="shared" si="4"/>
        <v>97.498104624715694</v>
      </c>
      <c r="K39" s="38">
        <v>7692</v>
      </c>
      <c r="L39" s="39">
        <f t="shared" si="5"/>
        <v>32.398281526408894</v>
      </c>
      <c r="M39" s="38">
        <v>0</v>
      </c>
      <c r="N39" s="39">
        <f t="shared" si="6"/>
        <v>0</v>
      </c>
      <c r="O39" s="38">
        <v>15456</v>
      </c>
      <c r="P39" s="38">
        <v>4944</v>
      </c>
      <c r="Q39" s="39">
        <f t="shared" si="7"/>
        <v>65.0998230983068</v>
      </c>
      <c r="R39" s="38">
        <v>404</v>
      </c>
      <c r="S39" s="36"/>
      <c r="T39" s="36"/>
      <c r="U39" s="36"/>
      <c r="V39" s="36" t="s">
        <v>33</v>
      </c>
      <c r="W39" s="36"/>
      <c r="X39" s="36"/>
      <c r="Y39" s="36"/>
      <c r="Z39" s="36" t="s">
        <v>33</v>
      </c>
      <c r="AA39" s="40" t="s">
        <v>34</v>
      </c>
      <c r="AB39" s="41"/>
    </row>
    <row r="40" spans="1:28" s="42" customFormat="1" ht="13.5" customHeight="1" x14ac:dyDescent="0.2">
      <c r="A40" s="36" t="s">
        <v>29</v>
      </c>
      <c r="B40" s="37" t="s">
        <v>97</v>
      </c>
      <c r="C40" s="36" t="s">
        <v>98</v>
      </c>
      <c r="D40" s="38">
        <f t="shared" si="0"/>
        <v>18278</v>
      </c>
      <c r="E40" s="38">
        <f t="shared" si="1"/>
        <v>129</v>
      </c>
      <c r="F40" s="39">
        <f t="shared" si="2"/>
        <v>0.70576649524017943</v>
      </c>
      <c r="G40" s="38">
        <v>129</v>
      </c>
      <c r="H40" s="38">
        <v>0</v>
      </c>
      <c r="I40" s="38">
        <f t="shared" si="3"/>
        <v>18149</v>
      </c>
      <c r="J40" s="39">
        <f t="shared" si="4"/>
        <v>99.294233504759816</v>
      </c>
      <c r="K40" s="38">
        <v>15436</v>
      </c>
      <c r="L40" s="39">
        <f t="shared" si="5"/>
        <v>84.451252872305503</v>
      </c>
      <c r="M40" s="38">
        <v>0</v>
      </c>
      <c r="N40" s="39">
        <f t="shared" si="6"/>
        <v>0</v>
      </c>
      <c r="O40" s="38">
        <v>2713</v>
      </c>
      <c r="P40" s="38">
        <v>472</v>
      </c>
      <c r="Q40" s="39">
        <f t="shared" si="7"/>
        <v>14.842980632454317</v>
      </c>
      <c r="R40" s="38">
        <v>505</v>
      </c>
      <c r="S40" s="36"/>
      <c r="T40" s="36"/>
      <c r="U40" s="36"/>
      <c r="V40" s="36" t="s">
        <v>33</v>
      </c>
      <c r="W40" s="36"/>
      <c r="X40" s="36"/>
      <c r="Y40" s="36"/>
      <c r="Z40" s="36" t="s">
        <v>33</v>
      </c>
      <c r="AA40" s="40" t="s">
        <v>34</v>
      </c>
      <c r="AB40" s="41"/>
    </row>
    <row r="41" spans="1:28" s="42" customFormat="1" ht="13.5" customHeight="1" x14ac:dyDescent="0.2">
      <c r="A41" s="36" t="s">
        <v>29</v>
      </c>
      <c r="B41" s="37" t="s">
        <v>99</v>
      </c>
      <c r="C41" s="36" t="s">
        <v>100</v>
      </c>
      <c r="D41" s="38">
        <f t="shared" si="0"/>
        <v>8280</v>
      </c>
      <c r="E41" s="38">
        <f t="shared" si="1"/>
        <v>66</v>
      </c>
      <c r="F41" s="39">
        <f t="shared" si="2"/>
        <v>0.79710144927536231</v>
      </c>
      <c r="G41" s="38">
        <v>66</v>
      </c>
      <c r="H41" s="38">
        <v>0</v>
      </c>
      <c r="I41" s="38">
        <f t="shared" si="3"/>
        <v>8214</v>
      </c>
      <c r="J41" s="39">
        <f t="shared" si="4"/>
        <v>99.20289855072464</v>
      </c>
      <c r="K41" s="38">
        <v>5512</v>
      </c>
      <c r="L41" s="39">
        <f t="shared" si="5"/>
        <v>66.570048309178745</v>
      </c>
      <c r="M41" s="38">
        <v>0</v>
      </c>
      <c r="N41" s="39">
        <f t="shared" si="6"/>
        <v>0</v>
      </c>
      <c r="O41" s="38">
        <v>2702</v>
      </c>
      <c r="P41" s="38">
        <v>332</v>
      </c>
      <c r="Q41" s="39">
        <f t="shared" si="7"/>
        <v>32.632850241545889</v>
      </c>
      <c r="R41" s="38">
        <v>510</v>
      </c>
      <c r="S41" s="36"/>
      <c r="T41" s="36"/>
      <c r="U41" s="36"/>
      <c r="V41" s="36" t="s">
        <v>33</v>
      </c>
      <c r="W41" s="36"/>
      <c r="X41" s="36"/>
      <c r="Y41" s="36"/>
      <c r="Z41" s="36" t="s">
        <v>33</v>
      </c>
      <c r="AA41" s="40" t="s">
        <v>34</v>
      </c>
      <c r="AB41" s="41"/>
    </row>
    <row r="42" spans="1:28" s="42" customFormat="1" ht="13.5" customHeight="1" x14ac:dyDescent="0.2">
      <c r="A42" s="36" t="s">
        <v>29</v>
      </c>
      <c r="B42" s="37" t="s">
        <v>101</v>
      </c>
      <c r="C42" s="36" t="s">
        <v>102</v>
      </c>
      <c r="D42" s="38">
        <f t="shared" si="0"/>
        <v>5718</v>
      </c>
      <c r="E42" s="38">
        <f t="shared" si="1"/>
        <v>98</v>
      </c>
      <c r="F42" s="39">
        <f t="shared" si="2"/>
        <v>1.713885974116824</v>
      </c>
      <c r="G42" s="38">
        <v>98</v>
      </c>
      <c r="H42" s="38">
        <v>0</v>
      </c>
      <c r="I42" s="38">
        <f t="shared" si="3"/>
        <v>5620</v>
      </c>
      <c r="J42" s="39">
        <f t="shared" si="4"/>
        <v>98.28611402588318</v>
      </c>
      <c r="K42" s="38">
        <v>3380</v>
      </c>
      <c r="L42" s="39">
        <f t="shared" si="5"/>
        <v>59.111577474641486</v>
      </c>
      <c r="M42" s="38">
        <v>0</v>
      </c>
      <c r="N42" s="39">
        <f t="shared" si="6"/>
        <v>0</v>
      </c>
      <c r="O42" s="38">
        <v>2240</v>
      </c>
      <c r="P42" s="38">
        <v>2091</v>
      </c>
      <c r="Q42" s="39">
        <f t="shared" si="7"/>
        <v>39.174536551241694</v>
      </c>
      <c r="R42" s="38">
        <v>118</v>
      </c>
      <c r="S42" s="36"/>
      <c r="T42" s="36"/>
      <c r="U42" s="36"/>
      <c r="V42" s="36" t="s">
        <v>33</v>
      </c>
      <c r="W42" s="36"/>
      <c r="X42" s="36"/>
      <c r="Y42" s="36"/>
      <c r="Z42" s="36" t="s">
        <v>33</v>
      </c>
      <c r="AA42" s="40" t="s">
        <v>34</v>
      </c>
      <c r="AB42" s="41"/>
    </row>
    <row r="43" spans="1:28" s="42" customFormat="1" ht="13.5" customHeight="1" x14ac:dyDescent="0.2">
      <c r="A43" s="36" t="s">
        <v>29</v>
      </c>
      <c r="B43" s="37" t="s">
        <v>103</v>
      </c>
      <c r="C43" s="36" t="s">
        <v>104</v>
      </c>
      <c r="D43" s="38">
        <f t="shared" si="0"/>
        <v>9948</v>
      </c>
      <c r="E43" s="38">
        <f t="shared" si="1"/>
        <v>435</v>
      </c>
      <c r="F43" s="39">
        <f t="shared" si="2"/>
        <v>4.3727382388419782</v>
      </c>
      <c r="G43" s="38">
        <v>435</v>
      </c>
      <c r="H43" s="38">
        <v>0</v>
      </c>
      <c r="I43" s="38">
        <f t="shared" si="3"/>
        <v>9513</v>
      </c>
      <c r="J43" s="39">
        <f t="shared" si="4"/>
        <v>95.627261761158024</v>
      </c>
      <c r="K43" s="38">
        <v>8053</v>
      </c>
      <c r="L43" s="39">
        <f t="shared" si="5"/>
        <v>80.950944913550458</v>
      </c>
      <c r="M43" s="38">
        <v>0</v>
      </c>
      <c r="N43" s="39">
        <f t="shared" si="6"/>
        <v>0</v>
      </c>
      <c r="O43" s="38">
        <v>1460</v>
      </c>
      <c r="P43" s="38">
        <v>802</v>
      </c>
      <c r="Q43" s="39">
        <f t="shared" si="7"/>
        <v>14.676316847607559</v>
      </c>
      <c r="R43" s="38">
        <v>168</v>
      </c>
      <c r="S43" s="36"/>
      <c r="T43" s="36"/>
      <c r="U43" s="36"/>
      <c r="V43" s="36" t="s">
        <v>33</v>
      </c>
      <c r="W43" s="36"/>
      <c r="X43" s="36"/>
      <c r="Y43" s="36"/>
      <c r="Z43" s="36" t="s">
        <v>33</v>
      </c>
      <c r="AA43" s="40" t="s">
        <v>34</v>
      </c>
      <c r="AB43" s="41"/>
    </row>
    <row r="44" spans="1:28" s="42" customFormat="1" ht="13.5" customHeight="1" x14ac:dyDescent="0.2">
      <c r="A44" s="36" t="s">
        <v>29</v>
      </c>
      <c r="B44" s="37" t="s">
        <v>105</v>
      </c>
      <c r="C44" s="36" t="s">
        <v>106</v>
      </c>
      <c r="D44" s="38">
        <f t="shared" si="0"/>
        <v>3550</v>
      </c>
      <c r="E44" s="38">
        <f t="shared" si="1"/>
        <v>464</v>
      </c>
      <c r="F44" s="39">
        <f t="shared" si="2"/>
        <v>13.070422535211268</v>
      </c>
      <c r="G44" s="38">
        <v>464</v>
      </c>
      <c r="H44" s="38">
        <v>0</v>
      </c>
      <c r="I44" s="38">
        <f t="shared" si="3"/>
        <v>3086</v>
      </c>
      <c r="J44" s="39">
        <f t="shared" si="4"/>
        <v>86.929577464788736</v>
      </c>
      <c r="K44" s="38">
        <v>0</v>
      </c>
      <c r="L44" s="39">
        <f t="shared" si="5"/>
        <v>0</v>
      </c>
      <c r="M44" s="38">
        <v>0</v>
      </c>
      <c r="N44" s="39">
        <f t="shared" si="6"/>
        <v>0</v>
      </c>
      <c r="O44" s="38">
        <v>3086</v>
      </c>
      <c r="P44" s="38">
        <v>2608</v>
      </c>
      <c r="Q44" s="39">
        <f t="shared" si="7"/>
        <v>86.929577464788736</v>
      </c>
      <c r="R44" s="38">
        <v>34</v>
      </c>
      <c r="S44" s="36"/>
      <c r="T44" s="36"/>
      <c r="U44" s="36"/>
      <c r="V44" s="36" t="s">
        <v>33</v>
      </c>
      <c r="W44" s="36"/>
      <c r="X44" s="36"/>
      <c r="Y44" s="36"/>
      <c r="Z44" s="36" t="s">
        <v>33</v>
      </c>
      <c r="AA44" s="40" t="s">
        <v>34</v>
      </c>
      <c r="AB44" s="41"/>
    </row>
    <row r="45" spans="1:28" s="42" customFormat="1" ht="13.5" customHeight="1" x14ac:dyDescent="0.2">
      <c r="A45" s="36" t="s">
        <v>29</v>
      </c>
      <c r="B45" s="37" t="s">
        <v>107</v>
      </c>
      <c r="C45" s="36" t="s">
        <v>108</v>
      </c>
      <c r="D45" s="38">
        <f t="shared" si="0"/>
        <v>10430</v>
      </c>
      <c r="E45" s="38">
        <f t="shared" si="1"/>
        <v>511</v>
      </c>
      <c r="F45" s="39">
        <f t="shared" si="2"/>
        <v>4.8993288590604029</v>
      </c>
      <c r="G45" s="38">
        <v>511</v>
      </c>
      <c r="H45" s="38">
        <v>0</v>
      </c>
      <c r="I45" s="38">
        <f t="shared" si="3"/>
        <v>9919</v>
      </c>
      <c r="J45" s="39">
        <f t="shared" si="4"/>
        <v>95.100671140939596</v>
      </c>
      <c r="K45" s="38">
        <v>7287</v>
      </c>
      <c r="L45" s="39">
        <f t="shared" si="5"/>
        <v>69.865771812080538</v>
      </c>
      <c r="M45" s="38">
        <v>717</v>
      </c>
      <c r="N45" s="39">
        <f t="shared" si="6"/>
        <v>6.8744007670182166</v>
      </c>
      <c r="O45" s="38">
        <v>1915</v>
      </c>
      <c r="P45" s="38">
        <v>1236</v>
      </c>
      <c r="Q45" s="39">
        <f t="shared" si="7"/>
        <v>18.360498561840842</v>
      </c>
      <c r="R45" s="38">
        <v>112</v>
      </c>
      <c r="S45" s="36"/>
      <c r="T45" s="36"/>
      <c r="U45" s="36"/>
      <c r="V45" s="36" t="s">
        <v>33</v>
      </c>
      <c r="W45" s="36"/>
      <c r="X45" s="36"/>
      <c r="Y45" s="36"/>
      <c r="Z45" s="36" t="s">
        <v>33</v>
      </c>
      <c r="AA45" s="40" t="s">
        <v>34</v>
      </c>
      <c r="AB45" s="41"/>
    </row>
    <row r="46" spans="1:28" s="42" customFormat="1" ht="13.5" customHeight="1" x14ac:dyDescent="0.2">
      <c r="A46" s="36" t="s">
        <v>29</v>
      </c>
      <c r="B46" s="37" t="s">
        <v>109</v>
      </c>
      <c r="C46" s="36" t="s">
        <v>110</v>
      </c>
      <c r="D46" s="38">
        <f t="shared" si="0"/>
        <v>7733</v>
      </c>
      <c r="E46" s="38">
        <f t="shared" si="1"/>
        <v>670</v>
      </c>
      <c r="F46" s="39">
        <f t="shared" si="2"/>
        <v>8.6641665589034016</v>
      </c>
      <c r="G46" s="38">
        <v>670</v>
      </c>
      <c r="H46" s="38">
        <v>0</v>
      </c>
      <c r="I46" s="38">
        <f t="shared" si="3"/>
        <v>7063</v>
      </c>
      <c r="J46" s="39">
        <f t="shared" si="4"/>
        <v>91.335833441096597</v>
      </c>
      <c r="K46" s="38">
        <v>0</v>
      </c>
      <c r="L46" s="39">
        <f t="shared" si="5"/>
        <v>0</v>
      </c>
      <c r="M46" s="38">
        <v>0</v>
      </c>
      <c r="N46" s="39">
        <f t="shared" si="6"/>
        <v>0</v>
      </c>
      <c r="O46" s="38">
        <v>7063</v>
      </c>
      <c r="P46" s="38">
        <v>6401</v>
      </c>
      <c r="Q46" s="39">
        <f t="shared" si="7"/>
        <v>91.335833441096597</v>
      </c>
      <c r="R46" s="38">
        <v>99</v>
      </c>
      <c r="S46" s="36"/>
      <c r="T46" s="36"/>
      <c r="U46" s="36"/>
      <c r="V46" s="36" t="s">
        <v>33</v>
      </c>
      <c r="W46" s="36"/>
      <c r="X46" s="36"/>
      <c r="Y46" s="36"/>
      <c r="Z46" s="36" t="s">
        <v>33</v>
      </c>
      <c r="AA46" s="40" t="s">
        <v>34</v>
      </c>
      <c r="AB46" s="41"/>
    </row>
    <row r="47" spans="1:28" s="42" customFormat="1" ht="13.5" customHeight="1" x14ac:dyDescent="0.2">
      <c r="A47" s="36" t="s">
        <v>29</v>
      </c>
      <c r="B47" s="37" t="s">
        <v>111</v>
      </c>
      <c r="C47" s="36" t="s">
        <v>112</v>
      </c>
      <c r="D47" s="38">
        <f t="shared" si="0"/>
        <v>2097</v>
      </c>
      <c r="E47" s="38">
        <f t="shared" si="1"/>
        <v>85</v>
      </c>
      <c r="F47" s="39">
        <f t="shared" si="2"/>
        <v>4.0534096328087745</v>
      </c>
      <c r="G47" s="38">
        <v>85</v>
      </c>
      <c r="H47" s="38">
        <v>0</v>
      </c>
      <c r="I47" s="38">
        <f t="shared" si="3"/>
        <v>2012</v>
      </c>
      <c r="J47" s="39">
        <f t="shared" si="4"/>
        <v>95.94659036719122</v>
      </c>
      <c r="K47" s="38">
        <v>0</v>
      </c>
      <c r="L47" s="39">
        <f t="shared" si="5"/>
        <v>0</v>
      </c>
      <c r="M47" s="38">
        <v>0</v>
      </c>
      <c r="N47" s="39">
        <f t="shared" si="6"/>
        <v>0</v>
      </c>
      <c r="O47" s="38">
        <v>2012</v>
      </c>
      <c r="P47" s="38">
        <v>1858</v>
      </c>
      <c r="Q47" s="39">
        <f t="shared" si="7"/>
        <v>95.94659036719122</v>
      </c>
      <c r="R47" s="38">
        <v>14</v>
      </c>
      <c r="S47" s="36"/>
      <c r="T47" s="36"/>
      <c r="U47" s="36"/>
      <c r="V47" s="36" t="s">
        <v>33</v>
      </c>
      <c r="W47" s="36"/>
      <c r="X47" s="36"/>
      <c r="Y47" s="36"/>
      <c r="Z47" s="36" t="s">
        <v>33</v>
      </c>
      <c r="AA47" s="40" t="s">
        <v>34</v>
      </c>
      <c r="AB47" s="41"/>
    </row>
    <row r="48" spans="1:28" s="42" customFormat="1" ht="13.5" customHeight="1" x14ac:dyDescent="0.2">
      <c r="A48" s="36" t="s">
        <v>29</v>
      </c>
      <c r="B48" s="37" t="s">
        <v>113</v>
      </c>
      <c r="C48" s="36" t="s">
        <v>114</v>
      </c>
      <c r="D48" s="38">
        <f t="shared" si="0"/>
        <v>17679</v>
      </c>
      <c r="E48" s="38">
        <f t="shared" si="1"/>
        <v>2121</v>
      </c>
      <c r="F48" s="39">
        <f t="shared" si="2"/>
        <v>11.997284914305109</v>
      </c>
      <c r="G48" s="38">
        <v>2121</v>
      </c>
      <c r="H48" s="38">
        <v>0</v>
      </c>
      <c r="I48" s="38">
        <f t="shared" si="3"/>
        <v>15558</v>
      </c>
      <c r="J48" s="39">
        <f t="shared" si="4"/>
        <v>88.002715085694888</v>
      </c>
      <c r="K48" s="38">
        <v>10745</v>
      </c>
      <c r="L48" s="39">
        <f t="shared" si="5"/>
        <v>60.778324565869113</v>
      </c>
      <c r="M48" s="38">
        <v>0</v>
      </c>
      <c r="N48" s="39">
        <f t="shared" si="6"/>
        <v>0</v>
      </c>
      <c r="O48" s="38">
        <v>4813</v>
      </c>
      <c r="P48" s="38">
        <v>3616</v>
      </c>
      <c r="Q48" s="39">
        <f t="shared" si="7"/>
        <v>27.224390519825782</v>
      </c>
      <c r="R48" s="38">
        <v>338</v>
      </c>
      <c r="S48" s="36"/>
      <c r="T48" s="36"/>
      <c r="U48" s="36"/>
      <c r="V48" s="36" t="s">
        <v>33</v>
      </c>
      <c r="W48" s="36"/>
      <c r="X48" s="36"/>
      <c r="Y48" s="36"/>
      <c r="Z48" s="36" t="s">
        <v>33</v>
      </c>
      <c r="AA48" s="40" t="s">
        <v>34</v>
      </c>
      <c r="AB48" s="41"/>
    </row>
    <row r="49" spans="1:28" s="42" customFormat="1" ht="13.5" customHeight="1" x14ac:dyDescent="0.2">
      <c r="A49" s="36" t="s">
        <v>29</v>
      </c>
      <c r="B49" s="37" t="s">
        <v>115</v>
      </c>
      <c r="C49" s="36" t="s">
        <v>116</v>
      </c>
      <c r="D49" s="38">
        <f t="shared" si="0"/>
        <v>1544</v>
      </c>
      <c r="E49" s="38">
        <f t="shared" si="1"/>
        <v>92</v>
      </c>
      <c r="F49" s="39">
        <f t="shared" si="2"/>
        <v>5.9585492227979273</v>
      </c>
      <c r="G49" s="38">
        <v>92</v>
      </c>
      <c r="H49" s="38">
        <v>0</v>
      </c>
      <c r="I49" s="38">
        <f t="shared" si="3"/>
        <v>1452</v>
      </c>
      <c r="J49" s="39">
        <f t="shared" si="4"/>
        <v>94.041450777202073</v>
      </c>
      <c r="K49" s="38">
        <v>1321</v>
      </c>
      <c r="L49" s="39">
        <f t="shared" si="5"/>
        <v>85.556994818652853</v>
      </c>
      <c r="M49" s="38">
        <v>0</v>
      </c>
      <c r="N49" s="39">
        <f t="shared" si="6"/>
        <v>0</v>
      </c>
      <c r="O49" s="38">
        <v>131</v>
      </c>
      <c r="P49" s="38">
        <v>30</v>
      </c>
      <c r="Q49" s="39">
        <f t="shared" si="7"/>
        <v>8.4844559585492227</v>
      </c>
      <c r="R49" s="38">
        <v>21</v>
      </c>
      <c r="S49" s="36"/>
      <c r="T49" s="36"/>
      <c r="U49" s="36"/>
      <c r="V49" s="36" t="s">
        <v>33</v>
      </c>
      <c r="W49" s="36"/>
      <c r="X49" s="36"/>
      <c r="Y49" s="36"/>
      <c r="Z49" s="36" t="s">
        <v>33</v>
      </c>
      <c r="AA49" s="40" t="s">
        <v>34</v>
      </c>
      <c r="AB49" s="41"/>
    </row>
  </sheetData>
  <mergeCells count="25">
    <mergeCell ref="W2:Z3"/>
    <mergeCell ref="E4:E5"/>
    <mergeCell ref="F4:F5"/>
    <mergeCell ref="G4:G5"/>
    <mergeCell ref="H4:H5"/>
    <mergeCell ref="I4:I5"/>
    <mergeCell ref="O4:O5"/>
    <mergeCell ref="X4:X5"/>
    <mergeCell ref="Y4:Y5"/>
    <mergeCell ref="Z4:Z5"/>
    <mergeCell ref="W4:W5"/>
    <mergeCell ref="A2:A6"/>
    <mergeCell ref="B2:B6"/>
    <mergeCell ref="C2:C6"/>
    <mergeCell ref="S2:V3"/>
    <mergeCell ref="J4:J5"/>
    <mergeCell ref="K4:K5"/>
    <mergeCell ref="L4:L5"/>
    <mergeCell ref="M4:M5"/>
    <mergeCell ref="N4:N5"/>
    <mergeCell ref="Q4:Q5"/>
    <mergeCell ref="S4:S5"/>
    <mergeCell ref="T4:T5"/>
    <mergeCell ref="U4:U5"/>
    <mergeCell ref="V4:V5"/>
  </mergeCells>
  <phoneticPr fontId="1"/>
  <pageMargins left="0.59055118110236227" right="0.59055118110236227" top="0.78740157480314965" bottom="0.59055118110236227" header="0.51181102362204722" footer="0.70866141732283472"/>
  <pageSetup paperSize="8" scale="70" orientation="landscape" verticalDpi="400" r:id="rId1"/>
  <headerFooter alignWithMargins="0">
    <oddHeader>&amp;L水洗化人口等（平成30年度実績）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43" customWidth="1"/>
    <col min="2" max="2" width="8.77734375" style="44" customWidth="1"/>
    <col min="3" max="3" width="12.6640625" style="43" customWidth="1"/>
    <col min="4" max="5" width="11.77734375" style="45" customWidth="1"/>
    <col min="6" max="6" width="11.77734375" style="46" customWidth="1"/>
    <col min="7" max="9" width="11.77734375" style="45" customWidth="1"/>
    <col min="10" max="10" width="11.77734375" style="46" customWidth="1"/>
    <col min="11" max="11" width="11.77734375" style="45" customWidth="1"/>
    <col min="12" max="12" width="11.77734375" style="46" customWidth="1"/>
    <col min="13" max="13" width="11.77734375" style="45" customWidth="1"/>
    <col min="14" max="14" width="11.77734375" style="46" customWidth="1"/>
    <col min="15" max="16" width="11.77734375" style="45" customWidth="1"/>
    <col min="17" max="17" width="11.77734375" style="46" customWidth="1"/>
    <col min="18" max="18" width="11.77734375" style="45" customWidth="1"/>
    <col min="19" max="22" width="8.6640625" style="43" customWidth="1"/>
    <col min="23" max="26" width="9" style="43"/>
    <col min="27" max="28" width="9" style="47"/>
    <col min="29" max="16384" width="9" style="43"/>
  </cols>
  <sheetData>
    <row r="1" spans="1:28" s="5" customFormat="1" ht="16.2" x14ac:dyDescent="0.1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/>
      <c r="T1" s="3"/>
      <c r="U1" s="3"/>
      <c r="V1" s="3"/>
      <c r="AA1" s="6"/>
      <c r="AB1" s="6"/>
    </row>
    <row r="2" spans="1:28" s="11" customFormat="1" ht="13.5" customHeight="1" x14ac:dyDescent="0.2">
      <c r="A2" s="88" t="s">
        <v>1</v>
      </c>
      <c r="B2" s="90" t="s">
        <v>2</v>
      </c>
      <c r="C2" s="91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 t="s">
        <v>5</v>
      </c>
      <c r="S2" s="93" t="s">
        <v>6</v>
      </c>
      <c r="T2" s="94"/>
      <c r="U2" s="94"/>
      <c r="V2" s="95"/>
      <c r="W2" s="102" t="s">
        <v>7</v>
      </c>
      <c r="X2" s="94"/>
      <c r="Y2" s="94"/>
      <c r="Z2" s="95"/>
      <c r="AA2" s="10"/>
      <c r="AB2" s="10"/>
    </row>
    <row r="3" spans="1:28" s="11" customFormat="1" ht="13.5" customHeight="1" x14ac:dyDescent="0.2">
      <c r="A3" s="89"/>
      <c r="B3" s="89"/>
      <c r="C3" s="92"/>
      <c r="D3" s="12" t="s">
        <v>8</v>
      </c>
      <c r="E3" s="13" t="s">
        <v>9</v>
      </c>
      <c r="F3" s="8"/>
      <c r="G3" s="8"/>
      <c r="H3" s="14"/>
      <c r="I3" s="13" t="s">
        <v>10</v>
      </c>
      <c r="J3" s="8"/>
      <c r="K3" s="8"/>
      <c r="L3" s="8"/>
      <c r="M3" s="8"/>
      <c r="N3" s="8"/>
      <c r="O3" s="8"/>
      <c r="P3" s="8"/>
      <c r="Q3" s="14"/>
      <c r="R3" s="15"/>
      <c r="S3" s="96"/>
      <c r="T3" s="97"/>
      <c r="U3" s="97"/>
      <c r="V3" s="98"/>
      <c r="W3" s="96"/>
      <c r="X3" s="97"/>
      <c r="Y3" s="97"/>
      <c r="Z3" s="98"/>
      <c r="AA3" s="10"/>
      <c r="AB3" s="10"/>
    </row>
    <row r="4" spans="1:28" s="11" customFormat="1" ht="18.75" customHeight="1" x14ac:dyDescent="0.2">
      <c r="A4" s="89"/>
      <c r="B4" s="89"/>
      <c r="C4" s="92"/>
      <c r="D4" s="12"/>
      <c r="E4" s="103" t="s">
        <v>8</v>
      </c>
      <c r="F4" s="99" t="s">
        <v>11</v>
      </c>
      <c r="G4" s="99" t="s">
        <v>12</v>
      </c>
      <c r="H4" s="99" t="s">
        <v>13</v>
      </c>
      <c r="I4" s="103" t="s">
        <v>8</v>
      </c>
      <c r="J4" s="99" t="s">
        <v>14</v>
      </c>
      <c r="K4" s="99" t="s">
        <v>15</v>
      </c>
      <c r="L4" s="99" t="s">
        <v>16</v>
      </c>
      <c r="M4" s="99" t="s">
        <v>17</v>
      </c>
      <c r="N4" s="99" t="s">
        <v>18</v>
      </c>
      <c r="O4" s="104" t="s">
        <v>19</v>
      </c>
      <c r="P4" s="17"/>
      <c r="Q4" s="99" t="s">
        <v>20</v>
      </c>
      <c r="R4" s="18"/>
      <c r="S4" s="99" t="s">
        <v>21</v>
      </c>
      <c r="T4" s="99" t="s">
        <v>22</v>
      </c>
      <c r="U4" s="88" t="s">
        <v>23</v>
      </c>
      <c r="V4" s="88" t="s">
        <v>24</v>
      </c>
      <c r="W4" s="99" t="s">
        <v>21</v>
      </c>
      <c r="X4" s="99" t="s">
        <v>25</v>
      </c>
      <c r="Y4" s="88" t="s">
        <v>23</v>
      </c>
      <c r="Z4" s="88" t="s">
        <v>24</v>
      </c>
      <c r="AA4" s="10"/>
      <c r="AB4" s="10"/>
    </row>
    <row r="5" spans="1:28" s="11" customFormat="1" ht="22.5" customHeight="1" x14ac:dyDescent="0.2">
      <c r="A5" s="89"/>
      <c r="B5" s="89"/>
      <c r="C5" s="92"/>
      <c r="D5" s="12"/>
      <c r="E5" s="103"/>
      <c r="F5" s="100"/>
      <c r="G5" s="100"/>
      <c r="H5" s="100"/>
      <c r="I5" s="103"/>
      <c r="J5" s="100"/>
      <c r="K5" s="100"/>
      <c r="L5" s="100"/>
      <c r="M5" s="100"/>
      <c r="N5" s="100"/>
      <c r="O5" s="100"/>
      <c r="P5" s="19" t="s">
        <v>26</v>
      </c>
      <c r="Q5" s="100"/>
      <c r="R5" s="20"/>
      <c r="S5" s="100"/>
      <c r="T5" s="100"/>
      <c r="U5" s="101"/>
      <c r="V5" s="101"/>
      <c r="W5" s="100"/>
      <c r="X5" s="100"/>
      <c r="Y5" s="101"/>
      <c r="Z5" s="101"/>
      <c r="AA5" s="10"/>
      <c r="AB5" s="10"/>
    </row>
    <row r="6" spans="1:28" s="27" customFormat="1" ht="13.5" customHeight="1" x14ac:dyDescent="0.2">
      <c r="A6" s="89"/>
      <c r="B6" s="89"/>
      <c r="C6" s="92"/>
      <c r="D6" s="22" t="s">
        <v>27</v>
      </c>
      <c r="E6" s="22" t="s">
        <v>27</v>
      </c>
      <c r="F6" s="23" t="s">
        <v>28</v>
      </c>
      <c r="G6" s="22" t="s">
        <v>27</v>
      </c>
      <c r="H6" s="22" t="s">
        <v>27</v>
      </c>
      <c r="I6" s="22" t="s">
        <v>27</v>
      </c>
      <c r="J6" s="23" t="s">
        <v>28</v>
      </c>
      <c r="K6" s="22" t="s">
        <v>27</v>
      </c>
      <c r="L6" s="23" t="s">
        <v>28</v>
      </c>
      <c r="M6" s="22" t="s">
        <v>27</v>
      </c>
      <c r="N6" s="23" t="s">
        <v>28</v>
      </c>
      <c r="O6" s="22" t="s">
        <v>27</v>
      </c>
      <c r="P6" s="22" t="s">
        <v>27</v>
      </c>
      <c r="Q6" s="23" t="s">
        <v>28</v>
      </c>
      <c r="R6" s="24" t="s">
        <v>27</v>
      </c>
      <c r="S6" s="23"/>
      <c r="T6" s="23"/>
      <c r="U6" s="23"/>
      <c r="V6" s="25"/>
      <c r="W6" s="23"/>
      <c r="X6" s="23"/>
      <c r="Y6" s="23"/>
      <c r="Z6" s="25"/>
      <c r="AA6" s="26"/>
      <c r="AB6" s="26"/>
    </row>
    <row r="7" spans="1:28" s="35" customFormat="1" ht="13.5" customHeight="1" x14ac:dyDescent="0.2">
      <c r="A7" s="28" t="s">
        <v>29</v>
      </c>
      <c r="B7" s="29" t="s">
        <v>30</v>
      </c>
      <c r="C7" s="28" t="s">
        <v>8</v>
      </c>
      <c r="D7" s="30">
        <f t="shared" ref="D7:D49" si="0">+SUM(E7,+I7)</f>
        <v>1996003</v>
      </c>
      <c r="E7" s="30">
        <f t="shared" ref="E7:E49" si="1">+SUM(G7,+H7)</f>
        <v>89363</v>
      </c>
      <c r="F7" s="31">
        <f t="shared" ref="F7:F49" si="2">IF(D7&gt;0,E7/D7*100,"-")</f>
        <v>4.4770974793124054</v>
      </c>
      <c r="G7" s="32">
        <f>SUM(G$8:G$49)</f>
        <v>89047</v>
      </c>
      <c r="H7" s="32">
        <f>SUM(H$8:H$49)</f>
        <v>316</v>
      </c>
      <c r="I7" s="30">
        <f t="shared" ref="I7:I49" si="3">+SUM(K7,+M7,+O7)</f>
        <v>1906640</v>
      </c>
      <c r="J7" s="31">
        <f t="shared" ref="J7:J49" si="4">IF(D7&gt;0,I7/D7*100,"-")</f>
        <v>95.522902520687595</v>
      </c>
      <c r="K7" s="32">
        <f>SUM(K$8:K$49)</f>
        <v>1326964</v>
      </c>
      <c r="L7" s="31">
        <f t="shared" ref="L7:L49" si="5">IF(D7&gt;0,K7/D7*100,"-")</f>
        <v>66.481062403212817</v>
      </c>
      <c r="M7" s="32">
        <f>SUM(M$8:M$49)</f>
        <v>15379</v>
      </c>
      <c r="N7" s="31">
        <f t="shared" ref="N7:N49" si="6">IF(D7&gt;0,M7/D7*100,"-")</f>
        <v>0.77048982391309029</v>
      </c>
      <c r="O7" s="32">
        <f>SUM(O$8:O$49)</f>
        <v>564297</v>
      </c>
      <c r="P7" s="32">
        <f>SUM(P$8:P$49)</f>
        <v>319153</v>
      </c>
      <c r="Q7" s="31">
        <f t="shared" ref="Q7:Q49" si="7">IF(D7&gt;0,O7/D7*100,"-")</f>
        <v>28.271350293561682</v>
      </c>
      <c r="R7" s="32">
        <f>SUM(R$8:R$49)</f>
        <v>56753</v>
      </c>
      <c r="S7" s="33">
        <f>COUNTIF(S$8:S$49,"○")</f>
        <v>9</v>
      </c>
      <c r="T7" s="33">
        <f>COUNTIF(T$8:T$49,"○")</f>
        <v>3</v>
      </c>
      <c r="U7" s="33">
        <f>COUNTIF(U$8:U$49,"○")</f>
        <v>0</v>
      </c>
      <c r="V7" s="33">
        <f>COUNTIF(V$8:V$49,"○")</f>
        <v>30</v>
      </c>
      <c r="W7" s="33">
        <f>COUNTIF(W$8:W$49,"○")</f>
        <v>4</v>
      </c>
      <c r="X7" s="33">
        <f>COUNTIF(X$8:X$49,"○")</f>
        <v>1</v>
      </c>
      <c r="Y7" s="33">
        <f>COUNTIF(Y$8:Y$49,"○")</f>
        <v>0</v>
      </c>
      <c r="Z7" s="33">
        <f>COUNTIF(Z$8:Z$49,"○")</f>
        <v>37</v>
      </c>
      <c r="AA7" s="34"/>
      <c r="AB7" s="34"/>
    </row>
    <row r="8" spans="1:28" s="42" customFormat="1" ht="13.5" customHeight="1" x14ac:dyDescent="0.2">
      <c r="A8" s="36" t="s">
        <v>29</v>
      </c>
      <c r="B8" s="37" t="s">
        <v>31</v>
      </c>
      <c r="C8" s="36" t="s">
        <v>32</v>
      </c>
      <c r="D8" s="38">
        <f t="shared" si="0"/>
        <v>401342</v>
      </c>
      <c r="E8" s="38">
        <f t="shared" si="1"/>
        <v>3149</v>
      </c>
      <c r="F8" s="39">
        <f t="shared" si="2"/>
        <v>0.78461760792541035</v>
      </c>
      <c r="G8" s="38">
        <v>3149</v>
      </c>
      <c r="H8" s="38">
        <v>0</v>
      </c>
      <c r="I8" s="38">
        <f t="shared" si="3"/>
        <v>398193</v>
      </c>
      <c r="J8" s="39">
        <f t="shared" si="4"/>
        <v>99.215382392074588</v>
      </c>
      <c r="K8" s="38">
        <v>323780</v>
      </c>
      <c r="L8" s="39">
        <f t="shared" si="5"/>
        <v>80.674337597360861</v>
      </c>
      <c r="M8" s="38">
        <v>0</v>
      </c>
      <c r="N8" s="39">
        <f t="shared" si="6"/>
        <v>0</v>
      </c>
      <c r="O8" s="38">
        <v>74413</v>
      </c>
      <c r="P8" s="38">
        <v>23876</v>
      </c>
      <c r="Q8" s="39">
        <f t="shared" si="7"/>
        <v>18.541044794713734</v>
      </c>
      <c r="R8" s="38">
        <v>9527</v>
      </c>
      <c r="S8" s="36"/>
      <c r="T8" s="36" t="s">
        <v>33</v>
      </c>
      <c r="U8" s="36"/>
      <c r="V8" s="36"/>
      <c r="W8" s="36"/>
      <c r="X8" s="36"/>
      <c r="Y8" s="36"/>
      <c r="Z8" s="36" t="s">
        <v>33</v>
      </c>
      <c r="AA8" s="40" t="s">
        <v>34</v>
      </c>
      <c r="AB8" s="41"/>
    </row>
    <row r="9" spans="1:28" s="42" customFormat="1" ht="13.5" customHeight="1" x14ac:dyDescent="0.2">
      <c r="A9" s="36" t="s">
        <v>29</v>
      </c>
      <c r="B9" s="37" t="s">
        <v>35</v>
      </c>
      <c r="C9" s="36" t="s">
        <v>36</v>
      </c>
      <c r="D9" s="38">
        <f t="shared" si="0"/>
        <v>158918</v>
      </c>
      <c r="E9" s="38">
        <f t="shared" si="1"/>
        <v>1333</v>
      </c>
      <c r="F9" s="39">
        <f t="shared" si="2"/>
        <v>0.83879736719566067</v>
      </c>
      <c r="G9" s="38">
        <v>1314</v>
      </c>
      <c r="H9" s="38">
        <v>19</v>
      </c>
      <c r="I9" s="38">
        <f t="shared" si="3"/>
        <v>157585</v>
      </c>
      <c r="J9" s="39">
        <f t="shared" si="4"/>
        <v>99.161202632804333</v>
      </c>
      <c r="K9" s="38">
        <v>123664</v>
      </c>
      <c r="L9" s="39">
        <f t="shared" si="5"/>
        <v>77.816232270730808</v>
      </c>
      <c r="M9" s="38">
        <v>0</v>
      </c>
      <c r="N9" s="39">
        <f t="shared" si="6"/>
        <v>0</v>
      </c>
      <c r="O9" s="38">
        <v>33921</v>
      </c>
      <c r="P9" s="38">
        <v>18555</v>
      </c>
      <c r="Q9" s="39">
        <f t="shared" si="7"/>
        <v>21.344970362073525</v>
      </c>
      <c r="R9" s="38">
        <v>5486</v>
      </c>
      <c r="S9" s="36"/>
      <c r="T9" s="36"/>
      <c r="U9" s="36"/>
      <c r="V9" s="36" t="s">
        <v>33</v>
      </c>
      <c r="W9" s="36"/>
      <c r="X9" s="36"/>
      <c r="Y9" s="36"/>
      <c r="Z9" s="36" t="s">
        <v>33</v>
      </c>
      <c r="AA9" s="40" t="s">
        <v>34</v>
      </c>
      <c r="AB9" s="41"/>
    </row>
    <row r="10" spans="1:28" s="42" customFormat="1" ht="13.5" customHeight="1" x14ac:dyDescent="0.2">
      <c r="A10" s="36" t="s">
        <v>29</v>
      </c>
      <c r="B10" s="37" t="s">
        <v>37</v>
      </c>
      <c r="C10" s="36" t="s">
        <v>38</v>
      </c>
      <c r="D10" s="38">
        <f t="shared" si="0"/>
        <v>86039</v>
      </c>
      <c r="E10" s="38">
        <f t="shared" si="1"/>
        <v>3437</v>
      </c>
      <c r="F10" s="39">
        <f t="shared" si="2"/>
        <v>3.9947000778716628</v>
      </c>
      <c r="G10" s="38">
        <v>3437</v>
      </c>
      <c r="H10" s="38">
        <v>0</v>
      </c>
      <c r="I10" s="38">
        <f t="shared" si="3"/>
        <v>82602</v>
      </c>
      <c r="J10" s="39">
        <f t="shared" si="4"/>
        <v>96.005299922128344</v>
      </c>
      <c r="K10" s="38">
        <v>67370</v>
      </c>
      <c r="L10" s="39">
        <f t="shared" si="5"/>
        <v>78.301700391682843</v>
      </c>
      <c r="M10" s="38">
        <v>8559</v>
      </c>
      <c r="N10" s="39">
        <f t="shared" si="6"/>
        <v>9.9478143632538742</v>
      </c>
      <c r="O10" s="38">
        <v>6673</v>
      </c>
      <c r="P10" s="38">
        <v>4817</v>
      </c>
      <c r="Q10" s="39">
        <f t="shared" si="7"/>
        <v>7.7557851671916227</v>
      </c>
      <c r="R10" s="38">
        <v>826</v>
      </c>
      <c r="S10" s="36"/>
      <c r="T10" s="36"/>
      <c r="U10" s="36"/>
      <c r="V10" s="36" t="s">
        <v>33</v>
      </c>
      <c r="W10" s="36"/>
      <c r="X10" s="36"/>
      <c r="Y10" s="36"/>
      <c r="Z10" s="36" t="s">
        <v>33</v>
      </c>
      <c r="AA10" s="40" t="s">
        <v>34</v>
      </c>
      <c r="AB10" s="41"/>
    </row>
    <row r="11" spans="1:28" s="42" customFormat="1" ht="13.5" customHeight="1" x14ac:dyDescent="0.2">
      <c r="A11" s="36" t="s">
        <v>29</v>
      </c>
      <c r="B11" s="37" t="s">
        <v>39</v>
      </c>
      <c r="C11" s="36" t="s">
        <v>40</v>
      </c>
      <c r="D11" s="38">
        <f t="shared" si="0"/>
        <v>107354</v>
      </c>
      <c r="E11" s="38">
        <f t="shared" si="1"/>
        <v>2557</v>
      </c>
      <c r="F11" s="39">
        <f t="shared" si="2"/>
        <v>2.3818395215828008</v>
      </c>
      <c r="G11" s="38">
        <v>2557</v>
      </c>
      <c r="H11" s="38">
        <v>0</v>
      </c>
      <c r="I11" s="38">
        <f t="shared" si="3"/>
        <v>104797</v>
      </c>
      <c r="J11" s="39">
        <f t="shared" si="4"/>
        <v>97.618160478417209</v>
      </c>
      <c r="K11" s="38">
        <v>97882</v>
      </c>
      <c r="L11" s="39">
        <f t="shared" si="5"/>
        <v>91.176854146096105</v>
      </c>
      <c r="M11" s="38">
        <v>0</v>
      </c>
      <c r="N11" s="39">
        <f t="shared" si="6"/>
        <v>0</v>
      </c>
      <c r="O11" s="38">
        <v>6915</v>
      </c>
      <c r="P11" s="38">
        <v>2898</v>
      </c>
      <c r="Q11" s="39">
        <f t="shared" si="7"/>
        <v>6.4413063323211066</v>
      </c>
      <c r="R11" s="38">
        <v>1987</v>
      </c>
      <c r="S11" s="36"/>
      <c r="T11" s="36" t="s">
        <v>33</v>
      </c>
      <c r="U11" s="36"/>
      <c r="V11" s="36"/>
      <c r="W11" s="36"/>
      <c r="X11" s="36"/>
      <c r="Y11" s="36"/>
      <c r="Z11" s="36" t="s">
        <v>33</v>
      </c>
      <c r="AA11" s="40" t="s">
        <v>34</v>
      </c>
      <c r="AB11" s="41"/>
    </row>
    <row r="12" spans="1:28" s="42" customFormat="1" ht="13.5" customHeight="1" x14ac:dyDescent="0.2">
      <c r="A12" s="36" t="s">
        <v>29</v>
      </c>
      <c r="B12" s="37" t="s">
        <v>41</v>
      </c>
      <c r="C12" s="36" t="s">
        <v>42</v>
      </c>
      <c r="D12" s="38">
        <f t="shared" si="0"/>
        <v>86553</v>
      </c>
      <c r="E12" s="38">
        <f t="shared" si="1"/>
        <v>1197</v>
      </c>
      <c r="F12" s="39">
        <f t="shared" si="2"/>
        <v>1.3829676614328794</v>
      </c>
      <c r="G12" s="38">
        <v>1197</v>
      </c>
      <c r="H12" s="38">
        <v>0</v>
      </c>
      <c r="I12" s="38">
        <f t="shared" si="3"/>
        <v>85356</v>
      </c>
      <c r="J12" s="39">
        <f t="shared" si="4"/>
        <v>98.617032338567128</v>
      </c>
      <c r="K12" s="38">
        <v>74010</v>
      </c>
      <c r="L12" s="39">
        <f t="shared" si="5"/>
        <v>85.508301272052961</v>
      </c>
      <c r="M12" s="38">
        <v>1231</v>
      </c>
      <c r="N12" s="39">
        <f t="shared" si="6"/>
        <v>1.4222499508971382</v>
      </c>
      <c r="O12" s="38">
        <v>10115</v>
      </c>
      <c r="P12" s="38">
        <v>9151</v>
      </c>
      <c r="Q12" s="39">
        <f t="shared" si="7"/>
        <v>11.686481115617022</v>
      </c>
      <c r="R12" s="38">
        <v>2415</v>
      </c>
      <c r="S12" s="36"/>
      <c r="T12" s="36"/>
      <c r="U12" s="36"/>
      <c r="V12" s="36" t="s">
        <v>33</v>
      </c>
      <c r="W12" s="36"/>
      <c r="X12" s="36"/>
      <c r="Y12" s="36"/>
      <c r="Z12" s="36" t="s">
        <v>33</v>
      </c>
      <c r="AA12" s="40" t="s">
        <v>34</v>
      </c>
      <c r="AB12" s="41"/>
    </row>
    <row r="13" spans="1:28" s="42" customFormat="1" ht="13.5" customHeight="1" x14ac:dyDescent="0.2">
      <c r="A13" s="36" t="s">
        <v>29</v>
      </c>
      <c r="B13" s="37" t="s">
        <v>43</v>
      </c>
      <c r="C13" s="36" t="s">
        <v>44</v>
      </c>
      <c r="D13" s="38">
        <f t="shared" si="0"/>
        <v>76284</v>
      </c>
      <c r="E13" s="38">
        <f t="shared" si="1"/>
        <v>12703</v>
      </c>
      <c r="F13" s="39">
        <f t="shared" si="2"/>
        <v>16.652246866970792</v>
      </c>
      <c r="G13" s="38">
        <v>12703</v>
      </c>
      <c r="H13" s="38">
        <v>0</v>
      </c>
      <c r="I13" s="38">
        <f t="shared" si="3"/>
        <v>63581</v>
      </c>
      <c r="J13" s="39">
        <f t="shared" si="4"/>
        <v>83.347753133029215</v>
      </c>
      <c r="K13" s="38">
        <v>37931</v>
      </c>
      <c r="L13" s="39">
        <f t="shared" si="5"/>
        <v>49.72340202401552</v>
      </c>
      <c r="M13" s="38">
        <v>0</v>
      </c>
      <c r="N13" s="39">
        <f t="shared" si="6"/>
        <v>0</v>
      </c>
      <c r="O13" s="38">
        <v>25650</v>
      </c>
      <c r="P13" s="38">
        <v>18488</v>
      </c>
      <c r="Q13" s="39">
        <f t="shared" si="7"/>
        <v>33.624351109013681</v>
      </c>
      <c r="R13" s="38">
        <v>1702</v>
      </c>
      <c r="S13" s="36" t="s">
        <v>33</v>
      </c>
      <c r="T13" s="36"/>
      <c r="U13" s="36"/>
      <c r="V13" s="36"/>
      <c r="W13" s="36"/>
      <c r="X13" s="36"/>
      <c r="Y13" s="36"/>
      <c r="Z13" s="36" t="s">
        <v>33</v>
      </c>
      <c r="AA13" s="40" t="s">
        <v>34</v>
      </c>
      <c r="AB13" s="41"/>
    </row>
    <row r="14" spans="1:28" s="42" customFormat="1" ht="13.5" customHeight="1" x14ac:dyDescent="0.2">
      <c r="A14" s="36" t="s">
        <v>29</v>
      </c>
      <c r="B14" s="37" t="s">
        <v>45</v>
      </c>
      <c r="C14" s="36" t="s">
        <v>46</v>
      </c>
      <c r="D14" s="38">
        <f t="shared" si="0"/>
        <v>19519</v>
      </c>
      <c r="E14" s="38">
        <f t="shared" si="1"/>
        <v>324</v>
      </c>
      <c r="F14" s="39">
        <f t="shared" si="2"/>
        <v>1.6599211025154978</v>
      </c>
      <c r="G14" s="38">
        <v>318</v>
      </c>
      <c r="H14" s="38">
        <v>6</v>
      </c>
      <c r="I14" s="38">
        <f t="shared" si="3"/>
        <v>19195</v>
      </c>
      <c r="J14" s="39">
        <f t="shared" si="4"/>
        <v>98.340078897484503</v>
      </c>
      <c r="K14" s="38">
        <v>10238</v>
      </c>
      <c r="L14" s="39">
        <f t="shared" si="5"/>
        <v>52.451457554177985</v>
      </c>
      <c r="M14" s="38">
        <v>0</v>
      </c>
      <c r="N14" s="39">
        <f t="shared" si="6"/>
        <v>0</v>
      </c>
      <c r="O14" s="38">
        <v>8957</v>
      </c>
      <c r="P14" s="38">
        <v>6400</v>
      </c>
      <c r="Q14" s="39">
        <f t="shared" si="7"/>
        <v>45.888621343306525</v>
      </c>
      <c r="R14" s="38">
        <v>478</v>
      </c>
      <c r="S14" s="36"/>
      <c r="T14" s="36" t="s">
        <v>33</v>
      </c>
      <c r="U14" s="36"/>
      <c r="V14" s="36"/>
      <c r="W14" s="36"/>
      <c r="X14" s="36"/>
      <c r="Y14" s="36"/>
      <c r="Z14" s="36" t="s">
        <v>33</v>
      </c>
      <c r="AA14" s="40" t="s">
        <v>34</v>
      </c>
      <c r="AB14" s="41"/>
    </row>
    <row r="15" spans="1:28" s="42" customFormat="1" ht="13.5" customHeight="1" x14ac:dyDescent="0.2">
      <c r="A15" s="36" t="s">
        <v>29</v>
      </c>
      <c r="B15" s="37" t="s">
        <v>47</v>
      </c>
      <c r="C15" s="36" t="s">
        <v>48</v>
      </c>
      <c r="D15" s="38">
        <f t="shared" si="0"/>
        <v>37036</v>
      </c>
      <c r="E15" s="38">
        <f t="shared" si="1"/>
        <v>4010</v>
      </c>
      <c r="F15" s="39">
        <f t="shared" si="2"/>
        <v>10.827303164488605</v>
      </c>
      <c r="G15" s="38">
        <v>4010</v>
      </c>
      <c r="H15" s="38">
        <v>0</v>
      </c>
      <c r="I15" s="38">
        <f t="shared" si="3"/>
        <v>33026</v>
      </c>
      <c r="J15" s="39">
        <f t="shared" si="4"/>
        <v>89.172696835511388</v>
      </c>
      <c r="K15" s="38">
        <v>24893</v>
      </c>
      <c r="L15" s="39">
        <f t="shared" si="5"/>
        <v>67.212981963494983</v>
      </c>
      <c r="M15" s="38">
        <v>0</v>
      </c>
      <c r="N15" s="39">
        <f t="shared" si="6"/>
        <v>0</v>
      </c>
      <c r="O15" s="38">
        <v>8133</v>
      </c>
      <c r="P15" s="38">
        <v>5835</v>
      </c>
      <c r="Q15" s="39">
        <f t="shared" si="7"/>
        <v>21.959714872016416</v>
      </c>
      <c r="R15" s="38">
        <v>1079</v>
      </c>
      <c r="S15" s="36" t="s">
        <v>33</v>
      </c>
      <c r="T15" s="36"/>
      <c r="U15" s="36"/>
      <c r="V15" s="36"/>
      <c r="W15" s="36"/>
      <c r="X15" s="36"/>
      <c r="Y15" s="36"/>
      <c r="Z15" s="36" t="s">
        <v>33</v>
      </c>
      <c r="AA15" s="40" t="s">
        <v>34</v>
      </c>
      <c r="AB15" s="41"/>
    </row>
    <row r="16" spans="1:28" s="42" customFormat="1" ht="13.5" customHeight="1" x14ac:dyDescent="0.2">
      <c r="A16" s="36" t="s">
        <v>29</v>
      </c>
      <c r="B16" s="37" t="s">
        <v>49</v>
      </c>
      <c r="C16" s="36" t="s">
        <v>50</v>
      </c>
      <c r="D16" s="38">
        <f t="shared" si="0"/>
        <v>66527</v>
      </c>
      <c r="E16" s="38">
        <f t="shared" si="1"/>
        <v>4043</v>
      </c>
      <c r="F16" s="39">
        <f t="shared" si="2"/>
        <v>6.0772318006223038</v>
      </c>
      <c r="G16" s="38">
        <v>4043</v>
      </c>
      <c r="H16" s="38">
        <v>0</v>
      </c>
      <c r="I16" s="38">
        <f t="shared" si="3"/>
        <v>62484</v>
      </c>
      <c r="J16" s="39">
        <f t="shared" si="4"/>
        <v>93.9227681993777</v>
      </c>
      <c r="K16" s="38">
        <v>23099</v>
      </c>
      <c r="L16" s="39">
        <f t="shared" si="5"/>
        <v>34.721240999894782</v>
      </c>
      <c r="M16" s="38">
        <v>0</v>
      </c>
      <c r="N16" s="39">
        <f t="shared" si="6"/>
        <v>0</v>
      </c>
      <c r="O16" s="38">
        <v>39385</v>
      </c>
      <c r="P16" s="38">
        <v>22878</v>
      </c>
      <c r="Q16" s="39">
        <f t="shared" si="7"/>
        <v>59.201527199482918</v>
      </c>
      <c r="R16" s="38">
        <v>1342</v>
      </c>
      <c r="S16" s="36"/>
      <c r="T16" s="36"/>
      <c r="U16" s="36"/>
      <c r="V16" s="36" t="s">
        <v>33</v>
      </c>
      <c r="W16" s="36"/>
      <c r="X16" s="36"/>
      <c r="Y16" s="36"/>
      <c r="Z16" s="36" t="s">
        <v>33</v>
      </c>
      <c r="AA16" s="40" t="s">
        <v>34</v>
      </c>
      <c r="AB16" s="41"/>
    </row>
    <row r="17" spans="1:28" s="42" customFormat="1" ht="13.5" customHeight="1" x14ac:dyDescent="0.2">
      <c r="A17" s="36" t="s">
        <v>29</v>
      </c>
      <c r="B17" s="37" t="s">
        <v>51</v>
      </c>
      <c r="C17" s="36" t="s">
        <v>52</v>
      </c>
      <c r="D17" s="38">
        <f t="shared" si="0"/>
        <v>49987</v>
      </c>
      <c r="E17" s="38">
        <f t="shared" si="1"/>
        <v>7899</v>
      </c>
      <c r="F17" s="39">
        <f t="shared" si="2"/>
        <v>15.802108548222538</v>
      </c>
      <c r="G17" s="38">
        <v>7714</v>
      </c>
      <c r="H17" s="38">
        <v>185</v>
      </c>
      <c r="I17" s="38">
        <f t="shared" si="3"/>
        <v>42088</v>
      </c>
      <c r="J17" s="39">
        <f t="shared" si="4"/>
        <v>84.197891451777465</v>
      </c>
      <c r="K17" s="38">
        <v>26915</v>
      </c>
      <c r="L17" s="39">
        <f t="shared" si="5"/>
        <v>53.843999439854365</v>
      </c>
      <c r="M17" s="38">
        <v>1814</v>
      </c>
      <c r="N17" s="39">
        <f t="shared" si="6"/>
        <v>3.6289435253165823</v>
      </c>
      <c r="O17" s="38">
        <v>13359</v>
      </c>
      <c r="P17" s="38">
        <v>12497</v>
      </c>
      <c r="Q17" s="39">
        <f t="shared" si="7"/>
        <v>26.724948486606522</v>
      </c>
      <c r="R17" s="38">
        <v>618</v>
      </c>
      <c r="S17" s="36" t="s">
        <v>33</v>
      </c>
      <c r="T17" s="36"/>
      <c r="U17" s="36"/>
      <c r="V17" s="36"/>
      <c r="W17" s="36" t="s">
        <v>33</v>
      </c>
      <c r="X17" s="36"/>
      <c r="Y17" s="36"/>
      <c r="Z17" s="36"/>
      <c r="AA17" s="40" t="s">
        <v>34</v>
      </c>
      <c r="AB17" s="41"/>
    </row>
    <row r="18" spans="1:28" s="42" customFormat="1" ht="13.5" customHeight="1" x14ac:dyDescent="0.2">
      <c r="A18" s="36" t="s">
        <v>29</v>
      </c>
      <c r="B18" s="37" t="s">
        <v>53</v>
      </c>
      <c r="C18" s="36" t="s">
        <v>54</v>
      </c>
      <c r="D18" s="38">
        <f t="shared" si="0"/>
        <v>56876</v>
      </c>
      <c r="E18" s="38">
        <f t="shared" si="1"/>
        <v>1673</v>
      </c>
      <c r="F18" s="39">
        <f t="shared" si="2"/>
        <v>2.9414867430902314</v>
      </c>
      <c r="G18" s="38">
        <v>1673</v>
      </c>
      <c r="H18" s="38">
        <v>0</v>
      </c>
      <c r="I18" s="38">
        <f t="shared" si="3"/>
        <v>55203</v>
      </c>
      <c r="J18" s="39">
        <f t="shared" si="4"/>
        <v>97.058513256909777</v>
      </c>
      <c r="K18" s="38">
        <v>47476</v>
      </c>
      <c r="L18" s="39">
        <f t="shared" si="5"/>
        <v>83.472818060341794</v>
      </c>
      <c r="M18" s="38">
        <v>0</v>
      </c>
      <c r="N18" s="39">
        <f t="shared" si="6"/>
        <v>0</v>
      </c>
      <c r="O18" s="38">
        <v>7727</v>
      </c>
      <c r="P18" s="38">
        <v>5253</v>
      </c>
      <c r="Q18" s="39">
        <f t="shared" si="7"/>
        <v>13.585695196567974</v>
      </c>
      <c r="R18" s="38">
        <v>5258</v>
      </c>
      <c r="S18" s="36"/>
      <c r="T18" s="36"/>
      <c r="U18" s="36"/>
      <c r="V18" s="36" t="s">
        <v>33</v>
      </c>
      <c r="W18" s="36"/>
      <c r="X18" s="36"/>
      <c r="Y18" s="36"/>
      <c r="Z18" s="36" t="s">
        <v>33</v>
      </c>
      <c r="AA18" s="40" t="s">
        <v>34</v>
      </c>
      <c r="AB18" s="41"/>
    </row>
    <row r="19" spans="1:28" s="42" customFormat="1" ht="13.5" customHeight="1" x14ac:dyDescent="0.2">
      <c r="A19" s="36" t="s">
        <v>29</v>
      </c>
      <c r="B19" s="37" t="s">
        <v>55</v>
      </c>
      <c r="C19" s="36" t="s">
        <v>56</v>
      </c>
      <c r="D19" s="38">
        <f t="shared" si="0"/>
        <v>55942</v>
      </c>
      <c r="E19" s="38">
        <f t="shared" si="1"/>
        <v>8412</v>
      </c>
      <c r="F19" s="39">
        <f t="shared" si="2"/>
        <v>15.037002609845912</v>
      </c>
      <c r="G19" s="38">
        <v>8412</v>
      </c>
      <c r="H19" s="38">
        <v>0</v>
      </c>
      <c r="I19" s="38">
        <f t="shared" si="3"/>
        <v>47530</v>
      </c>
      <c r="J19" s="39">
        <f t="shared" si="4"/>
        <v>84.962997390154101</v>
      </c>
      <c r="K19" s="38">
        <v>41067</v>
      </c>
      <c r="L19" s="39">
        <f t="shared" si="5"/>
        <v>73.409960316041605</v>
      </c>
      <c r="M19" s="38">
        <v>0</v>
      </c>
      <c r="N19" s="39">
        <f t="shared" si="6"/>
        <v>0</v>
      </c>
      <c r="O19" s="38">
        <v>6463</v>
      </c>
      <c r="P19" s="38">
        <v>4076</v>
      </c>
      <c r="Q19" s="39">
        <f t="shared" si="7"/>
        <v>11.553037074112474</v>
      </c>
      <c r="R19" s="38">
        <v>1855</v>
      </c>
      <c r="S19" s="36" t="s">
        <v>33</v>
      </c>
      <c r="T19" s="36"/>
      <c r="U19" s="36"/>
      <c r="V19" s="36"/>
      <c r="W19" s="36"/>
      <c r="X19" s="36"/>
      <c r="Y19" s="36"/>
      <c r="Z19" s="36" t="s">
        <v>33</v>
      </c>
      <c r="AA19" s="40" t="s">
        <v>34</v>
      </c>
      <c r="AB19" s="41"/>
    </row>
    <row r="20" spans="1:28" s="42" customFormat="1" ht="13.5" customHeight="1" x14ac:dyDescent="0.2">
      <c r="A20" s="36" t="s">
        <v>29</v>
      </c>
      <c r="B20" s="37" t="s">
        <v>57</v>
      </c>
      <c r="C20" s="36" t="s">
        <v>58</v>
      </c>
      <c r="D20" s="38">
        <f t="shared" si="0"/>
        <v>144193</v>
      </c>
      <c r="E20" s="38">
        <f t="shared" si="1"/>
        <v>6236</v>
      </c>
      <c r="F20" s="39">
        <f t="shared" si="2"/>
        <v>4.3247591769364675</v>
      </c>
      <c r="G20" s="38">
        <v>6236</v>
      </c>
      <c r="H20" s="38">
        <v>0</v>
      </c>
      <c r="I20" s="38">
        <f t="shared" si="3"/>
        <v>137957</v>
      </c>
      <c r="J20" s="39">
        <f t="shared" si="4"/>
        <v>95.675240823063533</v>
      </c>
      <c r="K20" s="38">
        <v>105422</v>
      </c>
      <c r="L20" s="39">
        <f t="shared" si="5"/>
        <v>73.111732192270082</v>
      </c>
      <c r="M20" s="38">
        <v>0</v>
      </c>
      <c r="N20" s="39">
        <f t="shared" si="6"/>
        <v>0</v>
      </c>
      <c r="O20" s="38">
        <v>32535</v>
      </c>
      <c r="P20" s="38">
        <v>25966</v>
      </c>
      <c r="Q20" s="39">
        <f t="shared" si="7"/>
        <v>22.56350863079345</v>
      </c>
      <c r="R20" s="38">
        <v>3261</v>
      </c>
      <c r="S20" s="36"/>
      <c r="T20" s="36"/>
      <c r="U20" s="36"/>
      <c r="V20" s="36" t="s">
        <v>33</v>
      </c>
      <c r="W20" s="36"/>
      <c r="X20" s="36"/>
      <c r="Y20" s="36"/>
      <c r="Z20" s="36" t="s">
        <v>33</v>
      </c>
      <c r="AA20" s="40" t="s">
        <v>34</v>
      </c>
      <c r="AB20" s="41"/>
    </row>
    <row r="21" spans="1:28" s="42" customFormat="1" ht="13.5" customHeight="1" x14ac:dyDescent="0.2">
      <c r="A21" s="36" t="s">
        <v>29</v>
      </c>
      <c r="B21" s="37" t="s">
        <v>59</v>
      </c>
      <c r="C21" s="36" t="s">
        <v>60</v>
      </c>
      <c r="D21" s="38">
        <f t="shared" si="0"/>
        <v>102361</v>
      </c>
      <c r="E21" s="38">
        <f t="shared" si="1"/>
        <v>3594</v>
      </c>
      <c r="F21" s="39">
        <f t="shared" si="2"/>
        <v>3.5111028614413695</v>
      </c>
      <c r="G21" s="38">
        <v>3594</v>
      </c>
      <c r="H21" s="38">
        <v>0</v>
      </c>
      <c r="I21" s="38">
        <f t="shared" si="3"/>
        <v>98767</v>
      </c>
      <c r="J21" s="39">
        <f t="shared" si="4"/>
        <v>96.488897138558627</v>
      </c>
      <c r="K21" s="38">
        <v>90266</v>
      </c>
      <c r="L21" s="39">
        <f t="shared" si="5"/>
        <v>88.183976319105909</v>
      </c>
      <c r="M21" s="38">
        <v>0</v>
      </c>
      <c r="N21" s="39">
        <f t="shared" si="6"/>
        <v>0</v>
      </c>
      <c r="O21" s="38">
        <v>8501</v>
      </c>
      <c r="P21" s="38">
        <v>5215</v>
      </c>
      <c r="Q21" s="39">
        <f t="shared" si="7"/>
        <v>8.3049208194527218</v>
      </c>
      <c r="R21" s="38">
        <v>8013</v>
      </c>
      <c r="S21" s="36"/>
      <c r="T21" s="36"/>
      <c r="U21" s="36"/>
      <c r="V21" s="36" t="s">
        <v>33</v>
      </c>
      <c r="W21" s="36"/>
      <c r="X21" s="36"/>
      <c r="Y21" s="36"/>
      <c r="Z21" s="36" t="s">
        <v>33</v>
      </c>
      <c r="AA21" s="40" t="s">
        <v>34</v>
      </c>
      <c r="AB21" s="41"/>
    </row>
    <row r="22" spans="1:28" s="42" customFormat="1" ht="13.5" customHeight="1" x14ac:dyDescent="0.2">
      <c r="A22" s="36" t="s">
        <v>29</v>
      </c>
      <c r="B22" s="37" t="s">
        <v>61</v>
      </c>
      <c r="C22" s="36" t="s">
        <v>62</v>
      </c>
      <c r="D22" s="38">
        <f t="shared" si="0"/>
        <v>25780</v>
      </c>
      <c r="E22" s="38">
        <f t="shared" si="1"/>
        <v>2408</v>
      </c>
      <c r="F22" s="39">
        <f t="shared" si="2"/>
        <v>9.3405740884406523</v>
      </c>
      <c r="G22" s="38">
        <v>2408</v>
      </c>
      <c r="H22" s="38">
        <v>0</v>
      </c>
      <c r="I22" s="38">
        <f t="shared" si="3"/>
        <v>23372</v>
      </c>
      <c r="J22" s="39">
        <f t="shared" si="4"/>
        <v>90.659425911559339</v>
      </c>
      <c r="K22" s="38">
        <v>4734</v>
      </c>
      <c r="L22" s="39">
        <f t="shared" si="5"/>
        <v>18.363072148952678</v>
      </c>
      <c r="M22" s="38">
        <v>0</v>
      </c>
      <c r="N22" s="39">
        <f t="shared" si="6"/>
        <v>0</v>
      </c>
      <c r="O22" s="38">
        <v>18638</v>
      </c>
      <c r="P22" s="38">
        <v>11524</v>
      </c>
      <c r="Q22" s="39">
        <f t="shared" si="7"/>
        <v>72.296353762606671</v>
      </c>
      <c r="R22" s="38">
        <v>695</v>
      </c>
      <c r="S22" s="36"/>
      <c r="T22" s="36"/>
      <c r="U22" s="36"/>
      <c r="V22" s="36" t="s">
        <v>33</v>
      </c>
      <c r="W22" s="36"/>
      <c r="X22" s="36"/>
      <c r="Y22" s="36"/>
      <c r="Z22" s="36" t="s">
        <v>33</v>
      </c>
      <c r="AA22" s="40" t="s">
        <v>34</v>
      </c>
      <c r="AB22" s="41"/>
    </row>
    <row r="23" spans="1:28" s="42" customFormat="1" ht="13.5" customHeight="1" x14ac:dyDescent="0.2">
      <c r="A23" s="36" t="s">
        <v>29</v>
      </c>
      <c r="B23" s="37" t="s">
        <v>63</v>
      </c>
      <c r="C23" s="36" t="s">
        <v>64</v>
      </c>
      <c r="D23" s="38">
        <f t="shared" si="0"/>
        <v>55827</v>
      </c>
      <c r="E23" s="38">
        <f t="shared" si="1"/>
        <v>816</v>
      </c>
      <c r="F23" s="39">
        <f t="shared" si="2"/>
        <v>1.4616583373636411</v>
      </c>
      <c r="G23" s="38">
        <v>816</v>
      </c>
      <c r="H23" s="38">
        <v>0</v>
      </c>
      <c r="I23" s="38">
        <f t="shared" si="3"/>
        <v>55011</v>
      </c>
      <c r="J23" s="39">
        <f t="shared" si="4"/>
        <v>98.53834166263637</v>
      </c>
      <c r="K23" s="38">
        <v>2972</v>
      </c>
      <c r="L23" s="39">
        <f t="shared" si="5"/>
        <v>5.3235889444175761</v>
      </c>
      <c r="M23" s="38">
        <v>2039</v>
      </c>
      <c r="N23" s="39">
        <f t="shared" si="6"/>
        <v>3.6523545954466474</v>
      </c>
      <c r="O23" s="38">
        <v>50000</v>
      </c>
      <c r="P23" s="38">
        <v>26460</v>
      </c>
      <c r="Q23" s="39">
        <f t="shared" si="7"/>
        <v>89.562398122772137</v>
      </c>
      <c r="R23" s="38">
        <v>2416</v>
      </c>
      <c r="S23" s="36"/>
      <c r="T23" s="36"/>
      <c r="U23" s="36"/>
      <c r="V23" s="36" t="s">
        <v>33</v>
      </c>
      <c r="W23" s="36"/>
      <c r="X23" s="36"/>
      <c r="Y23" s="36"/>
      <c r="Z23" s="36" t="s">
        <v>33</v>
      </c>
      <c r="AA23" s="40" t="s">
        <v>34</v>
      </c>
      <c r="AB23" s="41"/>
    </row>
    <row r="24" spans="1:28" s="42" customFormat="1" ht="13.5" customHeight="1" x14ac:dyDescent="0.2">
      <c r="A24" s="36" t="s">
        <v>29</v>
      </c>
      <c r="B24" s="37" t="s">
        <v>65</v>
      </c>
      <c r="C24" s="36" t="s">
        <v>66</v>
      </c>
      <c r="D24" s="38">
        <f t="shared" si="0"/>
        <v>22936</v>
      </c>
      <c r="E24" s="38">
        <f t="shared" si="1"/>
        <v>776</v>
      </c>
      <c r="F24" s="39">
        <f t="shared" si="2"/>
        <v>3.3833275200558073</v>
      </c>
      <c r="G24" s="38">
        <v>776</v>
      </c>
      <c r="H24" s="38">
        <v>0</v>
      </c>
      <c r="I24" s="38">
        <f t="shared" si="3"/>
        <v>22160</v>
      </c>
      <c r="J24" s="39">
        <f t="shared" si="4"/>
        <v>96.616672479944185</v>
      </c>
      <c r="K24" s="38">
        <v>15412</v>
      </c>
      <c r="L24" s="39">
        <f t="shared" si="5"/>
        <v>67.195674921520748</v>
      </c>
      <c r="M24" s="38">
        <v>0</v>
      </c>
      <c r="N24" s="39">
        <f t="shared" si="6"/>
        <v>0</v>
      </c>
      <c r="O24" s="38">
        <v>6748</v>
      </c>
      <c r="P24" s="38">
        <v>5074</v>
      </c>
      <c r="Q24" s="39">
        <f t="shared" si="7"/>
        <v>29.420997558423441</v>
      </c>
      <c r="R24" s="38">
        <v>147</v>
      </c>
      <c r="S24" s="36"/>
      <c r="T24" s="36"/>
      <c r="U24" s="36"/>
      <c r="V24" s="36" t="s">
        <v>33</v>
      </c>
      <c r="W24" s="36"/>
      <c r="X24" s="36"/>
      <c r="Y24" s="36"/>
      <c r="Z24" s="36" t="s">
        <v>33</v>
      </c>
      <c r="AA24" s="40" t="s">
        <v>34</v>
      </c>
      <c r="AB24" s="41"/>
    </row>
    <row r="25" spans="1:28" s="42" customFormat="1" ht="13.5" customHeight="1" x14ac:dyDescent="0.2">
      <c r="A25" s="36" t="s">
        <v>29</v>
      </c>
      <c r="B25" s="37" t="s">
        <v>67</v>
      </c>
      <c r="C25" s="36" t="s">
        <v>68</v>
      </c>
      <c r="D25" s="38">
        <f t="shared" si="0"/>
        <v>33006</v>
      </c>
      <c r="E25" s="38">
        <f t="shared" si="1"/>
        <v>1110</v>
      </c>
      <c r="F25" s="39">
        <f t="shared" si="2"/>
        <v>3.3630249045628067</v>
      </c>
      <c r="G25" s="38">
        <v>1025</v>
      </c>
      <c r="H25" s="38">
        <v>85</v>
      </c>
      <c r="I25" s="38">
        <f t="shared" si="3"/>
        <v>31896</v>
      </c>
      <c r="J25" s="39">
        <f t="shared" si="4"/>
        <v>96.636975095437194</v>
      </c>
      <c r="K25" s="38">
        <v>5345</v>
      </c>
      <c r="L25" s="39">
        <f t="shared" si="5"/>
        <v>16.19402532872811</v>
      </c>
      <c r="M25" s="38">
        <v>0</v>
      </c>
      <c r="N25" s="39">
        <f t="shared" si="6"/>
        <v>0</v>
      </c>
      <c r="O25" s="38">
        <v>26551</v>
      </c>
      <c r="P25" s="38">
        <v>9246</v>
      </c>
      <c r="Q25" s="39">
        <f t="shared" si="7"/>
        <v>80.442949766709077</v>
      </c>
      <c r="R25" s="38">
        <v>703</v>
      </c>
      <c r="S25" s="36"/>
      <c r="T25" s="36"/>
      <c r="U25" s="36"/>
      <c r="V25" s="36" t="s">
        <v>33</v>
      </c>
      <c r="W25" s="36"/>
      <c r="X25" s="36"/>
      <c r="Y25" s="36"/>
      <c r="Z25" s="36" t="s">
        <v>33</v>
      </c>
      <c r="AA25" s="40" t="s">
        <v>34</v>
      </c>
      <c r="AB25" s="41"/>
    </row>
    <row r="26" spans="1:28" s="42" customFormat="1" ht="13.5" customHeight="1" x14ac:dyDescent="0.2">
      <c r="A26" s="36" t="s">
        <v>29</v>
      </c>
      <c r="B26" s="37" t="s">
        <v>69</v>
      </c>
      <c r="C26" s="36" t="s">
        <v>70</v>
      </c>
      <c r="D26" s="38">
        <f t="shared" si="0"/>
        <v>41390</v>
      </c>
      <c r="E26" s="38">
        <f t="shared" si="1"/>
        <v>4951</v>
      </c>
      <c r="F26" s="39">
        <f t="shared" si="2"/>
        <v>11.961826528146895</v>
      </c>
      <c r="G26" s="38">
        <v>4951</v>
      </c>
      <c r="H26" s="38">
        <v>0</v>
      </c>
      <c r="I26" s="38">
        <f t="shared" si="3"/>
        <v>36439</v>
      </c>
      <c r="J26" s="39">
        <f t="shared" si="4"/>
        <v>88.038173471853113</v>
      </c>
      <c r="K26" s="38">
        <v>17132</v>
      </c>
      <c r="L26" s="39">
        <f t="shared" si="5"/>
        <v>41.391640492872675</v>
      </c>
      <c r="M26" s="38">
        <v>0</v>
      </c>
      <c r="N26" s="39">
        <f t="shared" si="6"/>
        <v>0</v>
      </c>
      <c r="O26" s="38">
        <v>19307</v>
      </c>
      <c r="P26" s="38">
        <v>13131</v>
      </c>
      <c r="Q26" s="39">
        <f t="shared" si="7"/>
        <v>46.646532978980431</v>
      </c>
      <c r="R26" s="38">
        <v>527</v>
      </c>
      <c r="S26" s="36"/>
      <c r="T26" s="36"/>
      <c r="U26" s="36"/>
      <c r="V26" s="36" t="s">
        <v>33</v>
      </c>
      <c r="W26" s="36"/>
      <c r="X26" s="36"/>
      <c r="Y26" s="36"/>
      <c r="Z26" s="36" t="s">
        <v>33</v>
      </c>
      <c r="AA26" s="40" t="s">
        <v>34</v>
      </c>
      <c r="AB26" s="41"/>
    </row>
    <row r="27" spans="1:28" s="42" customFormat="1" ht="13.5" customHeight="1" x14ac:dyDescent="0.2">
      <c r="A27" s="36" t="s">
        <v>29</v>
      </c>
      <c r="B27" s="37" t="s">
        <v>71</v>
      </c>
      <c r="C27" s="36" t="s">
        <v>72</v>
      </c>
      <c r="D27" s="38">
        <f t="shared" si="0"/>
        <v>32083</v>
      </c>
      <c r="E27" s="38">
        <f t="shared" si="1"/>
        <v>1805</v>
      </c>
      <c r="F27" s="39">
        <f t="shared" si="2"/>
        <v>5.6260324782595141</v>
      </c>
      <c r="G27" s="38">
        <v>1805</v>
      </c>
      <c r="H27" s="38">
        <v>0</v>
      </c>
      <c r="I27" s="38">
        <f t="shared" si="3"/>
        <v>30278</v>
      </c>
      <c r="J27" s="39">
        <f t="shared" si="4"/>
        <v>94.373967521740482</v>
      </c>
      <c r="K27" s="38">
        <v>17438</v>
      </c>
      <c r="L27" s="39">
        <f t="shared" si="5"/>
        <v>54.352772496337622</v>
      </c>
      <c r="M27" s="38">
        <v>0</v>
      </c>
      <c r="N27" s="39">
        <f t="shared" si="6"/>
        <v>0</v>
      </c>
      <c r="O27" s="38">
        <v>12840</v>
      </c>
      <c r="P27" s="38">
        <v>10617</v>
      </c>
      <c r="Q27" s="39">
        <f t="shared" si="7"/>
        <v>40.021195025402861</v>
      </c>
      <c r="R27" s="38">
        <v>508</v>
      </c>
      <c r="S27" s="36"/>
      <c r="T27" s="36"/>
      <c r="U27" s="36"/>
      <c r="V27" s="36" t="s">
        <v>33</v>
      </c>
      <c r="W27" s="36"/>
      <c r="X27" s="36"/>
      <c r="Y27" s="36"/>
      <c r="Z27" s="36" t="s">
        <v>33</v>
      </c>
      <c r="AA27" s="40" t="s">
        <v>34</v>
      </c>
      <c r="AB27" s="41"/>
    </row>
    <row r="28" spans="1:28" s="42" customFormat="1" ht="13.5" customHeight="1" x14ac:dyDescent="0.2">
      <c r="A28" s="36" t="s">
        <v>29</v>
      </c>
      <c r="B28" s="37" t="s">
        <v>73</v>
      </c>
      <c r="C28" s="36" t="s">
        <v>74</v>
      </c>
      <c r="D28" s="38">
        <f t="shared" si="0"/>
        <v>33068</v>
      </c>
      <c r="E28" s="38">
        <f t="shared" si="1"/>
        <v>1467</v>
      </c>
      <c r="F28" s="39">
        <f t="shared" si="2"/>
        <v>4.4363130518930687</v>
      </c>
      <c r="G28" s="38">
        <v>1467</v>
      </c>
      <c r="H28" s="38">
        <v>0</v>
      </c>
      <c r="I28" s="38">
        <f t="shared" si="3"/>
        <v>31601</v>
      </c>
      <c r="J28" s="39">
        <f t="shared" si="4"/>
        <v>95.563686948106934</v>
      </c>
      <c r="K28" s="38">
        <v>16878</v>
      </c>
      <c r="L28" s="39">
        <f t="shared" si="5"/>
        <v>51.040280633845413</v>
      </c>
      <c r="M28" s="38">
        <v>0</v>
      </c>
      <c r="N28" s="39">
        <f t="shared" si="6"/>
        <v>0</v>
      </c>
      <c r="O28" s="38">
        <v>14723</v>
      </c>
      <c r="P28" s="38">
        <v>3966</v>
      </c>
      <c r="Q28" s="39">
        <f t="shared" si="7"/>
        <v>44.523406314261521</v>
      </c>
      <c r="R28" s="38">
        <v>807</v>
      </c>
      <c r="S28" s="36" t="s">
        <v>33</v>
      </c>
      <c r="T28" s="36"/>
      <c r="U28" s="36"/>
      <c r="V28" s="36"/>
      <c r="W28" s="36"/>
      <c r="X28" s="36"/>
      <c r="Y28" s="36"/>
      <c r="Z28" s="36" t="s">
        <v>33</v>
      </c>
      <c r="AA28" s="40" t="s">
        <v>34</v>
      </c>
      <c r="AB28" s="41"/>
    </row>
    <row r="29" spans="1:28" s="42" customFormat="1" ht="13.5" customHeight="1" x14ac:dyDescent="0.2">
      <c r="A29" s="36" t="s">
        <v>29</v>
      </c>
      <c r="B29" s="37" t="s">
        <v>75</v>
      </c>
      <c r="C29" s="36" t="s">
        <v>76</v>
      </c>
      <c r="D29" s="38">
        <f t="shared" si="0"/>
        <v>25568</v>
      </c>
      <c r="E29" s="38">
        <f t="shared" si="1"/>
        <v>502</v>
      </c>
      <c r="F29" s="39">
        <f t="shared" si="2"/>
        <v>1.9633917396745932</v>
      </c>
      <c r="G29" s="38">
        <v>502</v>
      </c>
      <c r="H29" s="38">
        <v>0</v>
      </c>
      <c r="I29" s="38">
        <f t="shared" si="3"/>
        <v>25066</v>
      </c>
      <c r="J29" s="39">
        <f t="shared" si="4"/>
        <v>98.036608260325409</v>
      </c>
      <c r="K29" s="38">
        <v>23283</v>
      </c>
      <c r="L29" s="39">
        <f t="shared" si="5"/>
        <v>91.063047559449316</v>
      </c>
      <c r="M29" s="38">
        <v>0</v>
      </c>
      <c r="N29" s="39">
        <f t="shared" si="6"/>
        <v>0</v>
      </c>
      <c r="O29" s="38">
        <v>1783</v>
      </c>
      <c r="P29" s="38">
        <v>718</v>
      </c>
      <c r="Q29" s="39">
        <f t="shared" si="7"/>
        <v>6.9735607008760958</v>
      </c>
      <c r="R29" s="38">
        <v>643</v>
      </c>
      <c r="S29" s="36"/>
      <c r="T29" s="36"/>
      <c r="U29" s="36"/>
      <c r="V29" s="36" t="s">
        <v>33</v>
      </c>
      <c r="W29" s="36"/>
      <c r="X29" s="36"/>
      <c r="Y29" s="36"/>
      <c r="Z29" s="36" t="s">
        <v>33</v>
      </c>
      <c r="AA29" s="40" t="s">
        <v>34</v>
      </c>
      <c r="AB29" s="41"/>
    </row>
    <row r="30" spans="1:28" s="42" customFormat="1" ht="13.5" customHeight="1" x14ac:dyDescent="0.2">
      <c r="A30" s="36" t="s">
        <v>29</v>
      </c>
      <c r="B30" s="37" t="s">
        <v>77</v>
      </c>
      <c r="C30" s="36" t="s">
        <v>78</v>
      </c>
      <c r="D30" s="38">
        <f t="shared" si="0"/>
        <v>22462</v>
      </c>
      <c r="E30" s="38">
        <f t="shared" si="1"/>
        <v>1464</v>
      </c>
      <c r="F30" s="39">
        <f t="shared" si="2"/>
        <v>6.5176742943638146</v>
      </c>
      <c r="G30" s="38">
        <v>1464</v>
      </c>
      <c r="H30" s="38">
        <v>0</v>
      </c>
      <c r="I30" s="38">
        <f t="shared" si="3"/>
        <v>20998</v>
      </c>
      <c r="J30" s="39">
        <f t="shared" si="4"/>
        <v>93.482325705636185</v>
      </c>
      <c r="K30" s="38">
        <v>16806</v>
      </c>
      <c r="L30" s="39">
        <f t="shared" si="5"/>
        <v>74.81969548570919</v>
      </c>
      <c r="M30" s="38">
        <v>0</v>
      </c>
      <c r="N30" s="39">
        <f t="shared" si="6"/>
        <v>0</v>
      </c>
      <c r="O30" s="38">
        <v>4192</v>
      </c>
      <c r="P30" s="38">
        <v>1066</v>
      </c>
      <c r="Q30" s="39">
        <f t="shared" si="7"/>
        <v>18.662630219926989</v>
      </c>
      <c r="R30" s="38">
        <v>364</v>
      </c>
      <c r="S30" s="36"/>
      <c r="T30" s="36"/>
      <c r="U30" s="36"/>
      <c r="V30" s="36" t="s">
        <v>33</v>
      </c>
      <c r="W30" s="36"/>
      <c r="X30" s="36"/>
      <c r="Y30" s="36"/>
      <c r="Z30" s="36" t="s">
        <v>33</v>
      </c>
      <c r="AA30" s="40" t="s">
        <v>34</v>
      </c>
      <c r="AB30" s="41"/>
    </row>
    <row r="31" spans="1:28" s="42" customFormat="1" ht="13.5" customHeight="1" x14ac:dyDescent="0.2">
      <c r="A31" s="36" t="s">
        <v>29</v>
      </c>
      <c r="B31" s="37" t="s">
        <v>79</v>
      </c>
      <c r="C31" s="36" t="s">
        <v>80</v>
      </c>
      <c r="D31" s="38">
        <f t="shared" si="0"/>
        <v>27069</v>
      </c>
      <c r="E31" s="38">
        <f t="shared" si="1"/>
        <v>3197</v>
      </c>
      <c r="F31" s="39">
        <f t="shared" si="2"/>
        <v>11.810558203110569</v>
      </c>
      <c r="G31" s="38">
        <v>3197</v>
      </c>
      <c r="H31" s="38">
        <v>0</v>
      </c>
      <c r="I31" s="38">
        <f t="shared" si="3"/>
        <v>23872</v>
      </c>
      <c r="J31" s="39">
        <f t="shared" si="4"/>
        <v>88.18944179688944</v>
      </c>
      <c r="K31" s="38">
        <v>7119</v>
      </c>
      <c r="L31" s="39">
        <f t="shared" si="5"/>
        <v>26.299456943366948</v>
      </c>
      <c r="M31" s="38">
        <v>897</v>
      </c>
      <c r="N31" s="39">
        <f t="shared" si="6"/>
        <v>3.3137537404410953</v>
      </c>
      <c r="O31" s="38">
        <v>15856</v>
      </c>
      <c r="P31" s="38">
        <v>7934</v>
      </c>
      <c r="Q31" s="39">
        <f t="shared" si="7"/>
        <v>58.576231113081391</v>
      </c>
      <c r="R31" s="38">
        <v>592</v>
      </c>
      <c r="S31" s="36" t="s">
        <v>33</v>
      </c>
      <c r="T31" s="36"/>
      <c r="U31" s="36"/>
      <c r="V31" s="36"/>
      <c r="W31" s="36"/>
      <c r="X31" s="36" t="s">
        <v>33</v>
      </c>
      <c r="Y31" s="36"/>
      <c r="Z31" s="36"/>
      <c r="AA31" s="40" t="s">
        <v>34</v>
      </c>
      <c r="AB31" s="41"/>
    </row>
    <row r="32" spans="1:28" s="42" customFormat="1" ht="13.5" customHeight="1" x14ac:dyDescent="0.2">
      <c r="A32" s="36" t="s">
        <v>29</v>
      </c>
      <c r="B32" s="37" t="s">
        <v>81</v>
      </c>
      <c r="C32" s="36" t="s">
        <v>82</v>
      </c>
      <c r="D32" s="38">
        <f t="shared" si="0"/>
        <v>27218</v>
      </c>
      <c r="E32" s="38">
        <f t="shared" si="1"/>
        <v>1298</v>
      </c>
      <c r="F32" s="39">
        <f t="shared" si="2"/>
        <v>4.7689029318833125</v>
      </c>
      <c r="G32" s="38">
        <v>1277</v>
      </c>
      <c r="H32" s="38">
        <v>21</v>
      </c>
      <c r="I32" s="38">
        <f t="shared" si="3"/>
        <v>25920</v>
      </c>
      <c r="J32" s="39">
        <f t="shared" si="4"/>
        <v>95.231097068116682</v>
      </c>
      <c r="K32" s="38">
        <v>11281</v>
      </c>
      <c r="L32" s="39">
        <f t="shared" si="5"/>
        <v>41.446836652215445</v>
      </c>
      <c r="M32" s="38">
        <v>116</v>
      </c>
      <c r="N32" s="39">
        <f t="shared" si="6"/>
        <v>0.4261885516937321</v>
      </c>
      <c r="O32" s="38">
        <v>14523</v>
      </c>
      <c r="P32" s="38">
        <v>7917</v>
      </c>
      <c r="Q32" s="39">
        <f t="shared" si="7"/>
        <v>53.35807186420751</v>
      </c>
      <c r="R32" s="38">
        <v>894</v>
      </c>
      <c r="S32" s="36"/>
      <c r="T32" s="36"/>
      <c r="U32" s="36"/>
      <c r="V32" s="36" t="s">
        <v>33</v>
      </c>
      <c r="W32" s="36"/>
      <c r="X32" s="36"/>
      <c r="Y32" s="36"/>
      <c r="Z32" s="36" t="s">
        <v>33</v>
      </c>
      <c r="AA32" s="40" t="s">
        <v>34</v>
      </c>
      <c r="AB32" s="41"/>
    </row>
    <row r="33" spans="1:28" s="42" customFormat="1" ht="13.5" customHeight="1" x14ac:dyDescent="0.2">
      <c r="A33" s="36" t="s">
        <v>29</v>
      </c>
      <c r="B33" s="37" t="s">
        <v>83</v>
      </c>
      <c r="C33" s="36" t="s">
        <v>84</v>
      </c>
      <c r="D33" s="38">
        <f t="shared" si="0"/>
        <v>6831</v>
      </c>
      <c r="E33" s="38">
        <f t="shared" si="1"/>
        <v>1003</v>
      </c>
      <c r="F33" s="39">
        <f t="shared" si="2"/>
        <v>14.683062509149467</v>
      </c>
      <c r="G33" s="38">
        <v>1003</v>
      </c>
      <c r="H33" s="38">
        <v>0</v>
      </c>
      <c r="I33" s="38">
        <f t="shared" si="3"/>
        <v>5828</v>
      </c>
      <c r="J33" s="39">
        <f t="shared" si="4"/>
        <v>85.316937490850535</v>
      </c>
      <c r="K33" s="38">
        <v>4183</v>
      </c>
      <c r="L33" s="39">
        <f t="shared" si="5"/>
        <v>61.235543844239494</v>
      </c>
      <c r="M33" s="38">
        <v>0</v>
      </c>
      <c r="N33" s="39">
        <f t="shared" si="6"/>
        <v>0</v>
      </c>
      <c r="O33" s="38">
        <v>1645</v>
      </c>
      <c r="P33" s="38">
        <v>1114</v>
      </c>
      <c r="Q33" s="39">
        <f t="shared" si="7"/>
        <v>24.081393646611037</v>
      </c>
      <c r="R33" s="38">
        <v>148</v>
      </c>
      <c r="S33" s="36"/>
      <c r="T33" s="36"/>
      <c r="U33" s="36"/>
      <c r="V33" s="36" t="s">
        <v>33</v>
      </c>
      <c r="W33" s="36"/>
      <c r="X33" s="36"/>
      <c r="Y33" s="36"/>
      <c r="Z33" s="36" t="s">
        <v>33</v>
      </c>
      <c r="AA33" s="40" t="s">
        <v>34</v>
      </c>
      <c r="AB33" s="41"/>
    </row>
    <row r="34" spans="1:28" s="42" customFormat="1" ht="13.5" customHeight="1" x14ac:dyDescent="0.2">
      <c r="A34" s="36" t="s">
        <v>29</v>
      </c>
      <c r="B34" s="37" t="s">
        <v>85</v>
      </c>
      <c r="C34" s="36" t="s">
        <v>86</v>
      </c>
      <c r="D34" s="38">
        <f t="shared" si="0"/>
        <v>18765</v>
      </c>
      <c r="E34" s="38">
        <f t="shared" si="1"/>
        <v>1427</v>
      </c>
      <c r="F34" s="39">
        <f t="shared" si="2"/>
        <v>7.6045830002664534</v>
      </c>
      <c r="G34" s="38">
        <v>1427</v>
      </c>
      <c r="H34" s="38">
        <v>0</v>
      </c>
      <c r="I34" s="38">
        <f t="shared" si="3"/>
        <v>17338</v>
      </c>
      <c r="J34" s="39">
        <f t="shared" si="4"/>
        <v>92.395416999733555</v>
      </c>
      <c r="K34" s="38">
        <v>7819</v>
      </c>
      <c r="L34" s="39">
        <f t="shared" si="5"/>
        <v>41.667998934185988</v>
      </c>
      <c r="M34" s="38">
        <v>0</v>
      </c>
      <c r="N34" s="39">
        <f t="shared" si="6"/>
        <v>0</v>
      </c>
      <c r="O34" s="38">
        <v>9519</v>
      </c>
      <c r="P34" s="38">
        <v>3114</v>
      </c>
      <c r="Q34" s="39">
        <f t="shared" si="7"/>
        <v>50.72741806554756</v>
      </c>
      <c r="R34" s="38">
        <v>427</v>
      </c>
      <c r="S34" s="36" t="s">
        <v>33</v>
      </c>
      <c r="T34" s="36"/>
      <c r="U34" s="36"/>
      <c r="V34" s="36"/>
      <c r="W34" s="36" t="s">
        <v>33</v>
      </c>
      <c r="X34" s="36"/>
      <c r="Y34" s="36"/>
      <c r="Z34" s="36"/>
      <c r="AA34" s="40" t="s">
        <v>34</v>
      </c>
      <c r="AB34" s="41"/>
    </row>
    <row r="35" spans="1:28" s="42" customFormat="1" ht="13.5" customHeight="1" x14ac:dyDescent="0.2">
      <c r="A35" s="36" t="s">
        <v>29</v>
      </c>
      <c r="B35" s="37" t="s">
        <v>87</v>
      </c>
      <c r="C35" s="36" t="s">
        <v>88</v>
      </c>
      <c r="D35" s="38">
        <f t="shared" si="0"/>
        <v>9722</v>
      </c>
      <c r="E35" s="38">
        <f t="shared" si="1"/>
        <v>531</v>
      </c>
      <c r="F35" s="39">
        <f t="shared" si="2"/>
        <v>5.4618391277514915</v>
      </c>
      <c r="G35" s="38">
        <v>531</v>
      </c>
      <c r="H35" s="38">
        <v>0</v>
      </c>
      <c r="I35" s="38">
        <f t="shared" si="3"/>
        <v>9191</v>
      </c>
      <c r="J35" s="39">
        <f t="shared" si="4"/>
        <v>94.538160872248511</v>
      </c>
      <c r="K35" s="38">
        <v>3711</v>
      </c>
      <c r="L35" s="39">
        <f t="shared" si="5"/>
        <v>38.171158197901669</v>
      </c>
      <c r="M35" s="38">
        <v>0</v>
      </c>
      <c r="N35" s="39">
        <f t="shared" si="6"/>
        <v>0</v>
      </c>
      <c r="O35" s="38">
        <v>5480</v>
      </c>
      <c r="P35" s="38">
        <v>1641</v>
      </c>
      <c r="Q35" s="39">
        <f t="shared" si="7"/>
        <v>56.367002674346843</v>
      </c>
      <c r="R35" s="38">
        <v>401</v>
      </c>
      <c r="S35" s="36" t="s">
        <v>33</v>
      </c>
      <c r="T35" s="36"/>
      <c r="U35" s="36"/>
      <c r="V35" s="36"/>
      <c r="W35" s="36" t="s">
        <v>33</v>
      </c>
      <c r="X35" s="36"/>
      <c r="Y35" s="36"/>
      <c r="Z35" s="36"/>
      <c r="AA35" s="40" t="s">
        <v>34</v>
      </c>
      <c r="AB35" s="41"/>
    </row>
    <row r="36" spans="1:28" s="42" customFormat="1" ht="13.5" customHeight="1" x14ac:dyDescent="0.2">
      <c r="A36" s="36" t="s">
        <v>29</v>
      </c>
      <c r="B36" s="37" t="s">
        <v>89</v>
      </c>
      <c r="C36" s="36" t="s">
        <v>90</v>
      </c>
      <c r="D36" s="38">
        <f t="shared" si="0"/>
        <v>14505</v>
      </c>
      <c r="E36" s="38">
        <f t="shared" si="1"/>
        <v>245</v>
      </c>
      <c r="F36" s="39">
        <f t="shared" si="2"/>
        <v>1.6890727335401585</v>
      </c>
      <c r="G36" s="38">
        <v>245</v>
      </c>
      <c r="H36" s="38">
        <v>0</v>
      </c>
      <c r="I36" s="38">
        <f t="shared" si="3"/>
        <v>14260</v>
      </c>
      <c r="J36" s="39">
        <f t="shared" si="4"/>
        <v>98.310927266459842</v>
      </c>
      <c r="K36" s="38">
        <v>12310</v>
      </c>
      <c r="L36" s="39">
        <f t="shared" si="5"/>
        <v>84.867287142364702</v>
      </c>
      <c r="M36" s="38">
        <v>0</v>
      </c>
      <c r="N36" s="39">
        <f t="shared" si="6"/>
        <v>0</v>
      </c>
      <c r="O36" s="38">
        <v>1950</v>
      </c>
      <c r="P36" s="38">
        <v>760</v>
      </c>
      <c r="Q36" s="39">
        <f t="shared" si="7"/>
        <v>13.443640124095142</v>
      </c>
      <c r="R36" s="38">
        <v>287</v>
      </c>
      <c r="S36" s="36" t="s">
        <v>33</v>
      </c>
      <c r="T36" s="36"/>
      <c r="U36" s="36"/>
      <c r="V36" s="36"/>
      <c r="W36" s="36" t="s">
        <v>33</v>
      </c>
      <c r="X36" s="36"/>
      <c r="Y36" s="36"/>
      <c r="Z36" s="36"/>
      <c r="AA36" s="40" t="s">
        <v>34</v>
      </c>
      <c r="AB36" s="41"/>
    </row>
    <row r="37" spans="1:28" s="42" customFormat="1" ht="13.5" customHeight="1" x14ac:dyDescent="0.2">
      <c r="A37" s="36" t="s">
        <v>29</v>
      </c>
      <c r="B37" s="37" t="s">
        <v>91</v>
      </c>
      <c r="C37" s="36" t="s">
        <v>92</v>
      </c>
      <c r="D37" s="38">
        <f t="shared" si="0"/>
        <v>19875</v>
      </c>
      <c r="E37" s="38">
        <f t="shared" si="1"/>
        <v>984</v>
      </c>
      <c r="F37" s="39">
        <f t="shared" si="2"/>
        <v>4.9509433962264149</v>
      </c>
      <c r="G37" s="38">
        <v>984</v>
      </c>
      <c r="H37" s="38">
        <v>0</v>
      </c>
      <c r="I37" s="38">
        <f t="shared" si="3"/>
        <v>18891</v>
      </c>
      <c r="J37" s="39">
        <f t="shared" si="4"/>
        <v>95.049056603773579</v>
      </c>
      <c r="K37" s="38">
        <v>6881</v>
      </c>
      <c r="L37" s="39">
        <f t="shared" si="5"/>
        <v>34.621383647798744</v>
      </c>
      <c r="M37" s="38">
        <v>0</v>
      </c>
      <c r="N37" s="39">
        <f t="shared" si="6"/>
        <v>0</v>
      </c>
      <c r="O37" s="38">
        <v>12010</v>
      </c>
      <c r="P37" s="38">
        <v>7248</v>
      </c>
      <c r="Q37" s="39">
        <f t="shared" si="7"/>
        <v>60.427672955974842</v>
      </c>
      <c r="R37" s="38">
        <v>190</v>
      </c>
      <c r="S37" s="36"/>
      <c r="T37" s="36"/>
      <c r="U37" s="36"/>
      <c r="V37" s="36" t="s">
        <v>33</v>
      </c>
      <c r="W37" s="36"/>
      <c r="X37" s="36"/>
      <c r="Y37" s="36"/>
      <c r="Z37" s="36" t="s">
        <v>33</v>
      </c>
      <c r="AA37" s="40" t="s">
        <v>34</v>
      </c>
      <c r="AB37" s="41"/>
    </row>
    <row r="38" spans="1:28" s="42" customFormat="1" ht="13.5" customHeight="1" x14ac:dyDescent="0.2">
      <c r="A38" s="36" t="s">
        <v>29</v>
      </c>
      <c r="B38" s="37" t="s">
        <v>93</v>
      </c>
      <c r="C38" s="36" t="s">
        <v>94</v>
      </c>
      <c r="D38" s="38">
        <f t="shared" si="0"/>
        <v>22955</v>
      </c>
      <c r="E38" s="38">
        <f t="shared" si="1"/>
        <v>0</v>
      </c>
      <c r="F38" s="39">
        <f t="shared" si="2"/>
        <v>0</v>
      </c>
      <c r="G38" s="38">
        <v>0</v>
      </c>
      <c r="H38" s="38">
        <v>0</v>
      </c>
      <c r="I38" s="38">
        <f t="shared" si="3"/>
        <v>22955</v>
      </c>
      <c r="J38" s="39">
        <f t="shared" si="4"/>
        <v>100</v>
      </c>
      <c r="K38" s="38">
        <v>0</v>
      </c>
      <c r="L38" s="39">
        <f t="shared" si="5"/>
        <v>0</v>
      </c>
      <c r="M38" s="38">
        <v>0</v>
      </c>
      <c r="N38" s="39">
        <f t="shared" si="6"/>
        <v>0</v>
      </c>
      <c r="O38" s="38">
        <v>22955</v>
      </c>
      <c r="P38" s="38">
        <v>17323</v>
      </c>
      <c r="Q38" s="39">
        <f t="shared" si="7"/>
        <v>100</v>
      </c>
      <c r="R38" s="38">
        <v>307</v>
      </c>
      <c r="S38" s="36"/>
      <c r="T38" s="36"/>
      <c r="U38" s="36"/>
      <c r="V38" s="36" t="s">
        <v>33</v>
      </c>
      <c r="W38" s="36"/>
      <c r="X38" s="36"/>
      <c r="Y38" s="36"/>
      <c r="Z38" s="36" t="s">
        <v>33</v>
      </c>
      <c r="AA38" s="40" t="s">
        <v>34</v>
      </c>
      <c r="AB38" s="41"/>
    </row>
    <row r="39" spans="1:28" s="42" customFormat="1" ht="13.5" customHeight="1" x14ac:dyDescent="0.2">
      <c r="A39" s="36" t="s">
        <v>29</v>
      </c>
      <c r="B39" s="37" t="s">
        <v>95</v>
      </c>
      <c r="C39" s="36" t="s">
        <v>96</v>
      </c>
      <c r="D39" s="38">
        <f t="shared" si="0"/>
        <v>23503</v>
      </c>
      <c r="E39" s="38">
        <f t="shared" si="1"/>
        <v>365</v>
      </c>
      <c r="F39" s="39">
        <f t="shared" si="2"/>
        <v>1.5529932349061824</v>
      </c>
      <c r="G39" s="38">
        <v>365</v>
      </c>
      <c r="H39" s="38">
        <v>0</v>
      </c>
      <c r="I39" s="38">
        <f t="shared" si="3"/>
        <v>23138</v>
      </c>
      <c r="J39" s="39">
        <f t="shared" si="4"/>
        <v>98.447006765093818</v>
      </c>
      <c r="K39" s="38">
        <v>7830</v>
      </c>
      <c r="L39" s="39">
        <f t="shared" si="5"/>
        <v>33.314895970727143</v>
      </c>
      <c r="M39" s="38">
        <v>0</v>
      </c>
      <c r="N39" s="39">
        <f t="shared" si="6"/>
        <v>0</v>
      </c>
      <c r="O39" s="38">
        <v>15308</v>
      </c>
      <c r="P39" s="38">
        <v>4996</v>
      </c>
      <c r="Q39" s="39">
        <f t="shared" si="7"/>
        <v>65.132110794366668</v>
      </c>
      <c r="R39" s="38">
        <v>484</v>
      </c>
      <c r="S39" s="36"/>
      <c r="T39" s="36"/>
      <c r="U39" s="36"/>
      <c r="V39" s="36" t="s">
        <v>33</v>
      </c>
      <c r="W39" s="36"/>
      <c r="X39" s="36"/>
      <c r="Y39" s="36"/>
      <c r="Z39" s="36" t="s">
        <v>33</v>
      </c>
      <c r="AA39" s="40" t="s">
        <v>34</v>
      </c>
      <c r="AB39" s="41"/>
    </row>
    <row r="40" spans="1:28" s="42" customFormat="1" ht="13.5" customHeight="1" x14ac:dyDescent="0.2">
      <c r="A40" s="36" t="s">
        <v>29</v>
      </c>
      <c r="B40" s="37" t="s">
        <v>97</v>
      </c>
      <c r="C40" s="36" t="s">
        <v>98</v>
      </c>
      <c r="D40" s="38">
        <f t="shared" si="0"/>
        <v>18260</v>
      </c>
      <c r="E40" s="38">
        <f t="shared" si="1"/>
        <v>130</v>
      </c>
      <c r="F40" s="39">
        <f t="shared" si="2"/>
        <v>0.71193866374589265</v>
      </c>
      <c r="G40" s="38">
        <v>130</v>
      </c>
      <c r="H40" s="38">
        <v>0</v>
      </c>
      <c r="I40" s="38">
        <f t="shared" si="3"/>
        <v>18130</v>
      </c>
      <c r="J40" s="39">
        <f t="shared" si="4"/>
        <v>99.288061336254103</v>
      </c>
      <c r="K40" s="38">
        <v>15533</v>
      </c>
      <c r="L40" s="39">
        <f t="shared" si="5"/>
        <v>85.065717415115003</v>
      </c>
      <c r="M40" s="38">
        <v>0</v>
      </c>
      <c r="N40" s="39">
        <f t="shared" si="6"/>
        <v>0</v>
      </c>
      <c r="O40" s="38">
        <v>2597</v>
      </c>
      <c r="P40" s="38">
        <v>401</v>
      </c>
      <c r="Q40" s="39">
        <f t="shared" si="7"/>
        <v>14.222343921139103</v>
      </c>
      <c r="R40" s="38">
        <v>511</v>
      </c>
      <c r="S40" s="36"/>
      <c r="T40" s="36"/>
      <c r="U40" s="36"/>
      <c r="V40" s="36" t="s">
        <v>33</v>
      </c>
      <c r="W40" s="36"/>
      <c r="X40" s="36"/>
      <c r="Y40" s="36"/>
      <c r="Z40" s="36" t="s">
        <v>33</v>
      </c>
      <c r="AA40" s="40" t="s">
        <v>34</v>
      </c>
      <c r="AB40" s="41"/>
    </row>
    <row r="41" spans="1:28" s="42" customFormat="1" ht="13.5" customHeight="1" x14ac:dyDescent="0.2">
      <c r="A41" s="36" t="s">
        <v>29</v>
      </c>
      <c r="B41" s="37" t="s">
        <v>99</v>
      </c>
      <c r="C41" s="36" t="s">
        <v>100</v>
      </c>
      <c r="D41" s="38">
        <f t="shared" si="0"/>
        <v>8329</v>
      </c>
      <c r="E41" s="38">
        <f t="shared" si="1"/>
        <v>77</v>
      </c>
      <c r="F41" s="39">
        <f t="shared" si="2"/>
        <v>0.92448072997958941</v>
      </c>
      <c r="G41" s="38">
        <v>77</v>
      </c>
      <c r="H41" s="38">
        <v>0</v>
      </c>
      <c r="I41" s="38">
        <f t="shared" si="3"/>
        <v>8252</v>
      </c>
      <c r="J41" s="39">
        <f t="shared" si="4"/>
        <v>99.075519270020408</v>
      </c>
      <c r="K41" s="38">
        <v>5520</v>
      </c>
      <c r="L41" s="39">
        <f t="shared" si="5"/>
        <v>66.274462720614721</v>
      </c>
      <c r="M41" s="38">
        <v>0</v>
      </c>
      <c r="N41" s="39">
        <f t="shared" si="6"/>
        <v>0</v>
      </c>
      <c r="O41" s="38">
        <v>2732</v>
      </c>
      <c r="P41" s="38">
        <v>805</v>
      </c>
      <c r="Q41" s="39">
        <f t="shared" si="7"/>
        <v>32.801056549405686</v>
      </c>
      <c r="R41" s="38">
        <v>591</v>
      </c>
      <c r="S41" s="36"/>
      <c r="T41" s="36"/>
      <c r="U41" s="36"/>
      <c r="V41" s="36" t="s">
        <v>33</v>
      </c>
      <c r="W41" s="36"/>
      <c r="X41" s="36"/>
      <c r="Y41" s="36"/>
      <c r="Z41" s="36" t="s">
        <v>33</v>
      </c>
      <c r="AA41" s="40" t="s">
        <v>34</v>
      </c>
      <c r="AB41" s="41"/>
    </row>
    <row r="42" spans="1:28" s="42" customFormat="1" ht="13.5" customHeight="1" x14ac:dyDescent="0.2">
      <c r="A42" s="36" t="s">
        <v>29</v>
      </c>
      <c r="B42" s="37" t="s">
        <v>101</v>
      </c>
      <c r="C42" s="36" t="s">
        <v>102</v>
      </c>
      <c r="D42" s="38">
        <f t="shared" si="0"/>
        <v>5613</v>
      </c>
      <c r="E42" s="38">
        <f t="shared" si="1"/>
        <v>98</v>
      </c>
      <c r="F42" s="39">
        <f t="shared" si="2"/>
        <v>1.7459469089613397</v>
      </c>
      <c r="G42" s="38">
        <v>98</v>
      </c>
      <c r="H42" s="38">
        <v>0</v>
      </c>
      <c r="I42" s="38">
        <f t="shared" si="3"/>
        <v>5515</v>
      </c>
      <c r="J42" s="39">
        <f t="shared" si="4"/>
        <v>98.254053091038656</v>
      </c>
      <c r="K42" s="38">
        <v>3207</v>
      </c>
      <c r="L42" s="39">
        <f t="shared" si="5"/>
        <v>57.135221806520576</v>
      </c>
      <c r="M42" s="38">
        <v>0</v>
      </c>
      <c r="N42" s="39">
        <f t="shared" si="6"/>
        <v>0</v>
      </c>
      <c r="O42" s="38">
        <v>2308</v>
      </c>
      <c r="P42" s="38">
        <v>2151</v>
      </c>
      <c r="Q42" s="39">
        <f t="shared" si="7"/>
        <v>41.11883128451808</v>
      </c>
      <c r="R42" s="38">
        <v>160</v>
      </c>
      <c r="S42" s="36"/>
      <c r="T42" s="36"/>
      <c r="U42" s="36"/>
      <c r="V42" s="36" t="s">
        <v>33</v>
      </c>
      <c r="W42" s="36"/>
      <c r="X42" s="36"/>
      <c r="Y42" s="36"/>
      <c r="Z42" s="36" t="s">
        <v>33</v>
      </c>
      <c r="AA42" s="40" t="s">
        <v>34</v>
      </c>
      <c r="AB42" s="41"/>
    </row>
    <row r="43" spans="1:28" s="42" customFormat="1" ht="13.5" customHeight="1" x14ac:dyDescent="0.2">
      <c r="A43" s="36" t="s">
        <v>29</v>
      </c>
      <c r="B43" s="37" t="s">
        <v>103</v>
      </c>
      <c r="C43" s="36" t="s">
        <v>104</v>
      </c>
      <c r="D43" s="38">
        <f t="shared" si="0"/>
        <v>9906</v>
      </c>
      <c r="E43" s="38">
        <f t="shared" si="1"/>
        <v>470</v>
      </c>
      <c r="F43" s="39">
        <f t="shared" si="2"/>
        <v>4.7445992327882092</v>
      </c>
      <c r="G43" s="38">
        <v>470</v>
      </c>
      <c r="H43" s="38">
        <v>0</v>
      </c>
      <c r="I43" s="38">
        <f t="shared" si="3"/>
        <v>9436</v>
      </c>
      <c r="J43" s="39">
        <f t="shared" si="4"/>
        <v>95.255400767211796</v>
      </c>
      <c r="K43" s="38">
        <v>8023</v>
      </c>
      <c r="L43" s="39">
        <f t="shared" si="5"/>
        <v>80.991318392893191</v>
      </c>
      <c r="M43" s="38">
        <v>0</v>
      </c>
      <c r="N43" s="39">
        <f t="shared" si="6"/>
        <v>0</v>
      </c>
      <c r="O43" s="38">
        <v>1413</v>
      </c>
      <c r="P43" s="38">
        <v>746</v>
      </c>
      <c r="Q43" s="39">
        <f t="shared" si="7"/>
        <v>14.264082374318596</v>
      </c>
      <c r="R43" s="38">
        <v>214</v>
      </c>
      <c r="S43" s="36"/>
      <c r="T43" s="36"/>
      <c r="U43" s="36"/>
      <c r="V43" s="36" t="s">
        <v>33</v>
      </c>
      <c r="W43" s="36"/>
      <c r="X43" s="36"/>
      <c r="Y43" s="36"/>
      <c r="Z43" s="36" t="s">
        <v>33</v>
      </c>
      <c r="AA43" s="40" t="s">
        <v>34</v>
      </c>
      <c r="AB43" s="41"/>
    </row>
    <row r="44" spans="1:28" s="42" customFormat="1" ht="13.5" customHeight="1" x14ac:dyDescent="0.2">
      <c r="A44" s="36" t="s">
        <v>29</v>
      </c>
      <c r="B44" s="37" t="s">
        <v>105</v>
      </c>
      <c r="C44" s="36" t="s">
        <v>106</v>
      </c>
      <c r="D44" s="38">
        <f t="shared" si="0"/>
        <v>3448</v>
      </c>
      <c r="E44" s="38">
        <f t="shared" si="1"/>
        <v>443</v>
      </c>
      <c r="F44" s="39">
        <f t="shared" si="2"/>
        <v>12.848027842227378</v>
      </c>
      <c r="G44" s="38">
        <v>443</v>
      </c>
      <c r="H44" s="38">
        <v>0</v>
      </c>
      <c r="I44" s="38">
        <f t="shared" si="3"/>
        <v>3005</v>
      </c>
      <c r="J44" s="39">
        <f t="shared" si="4"/>
        <v>87.151972157772619</v>
      </c>
      <c r="K44" s="38">
        <v>0</v>
      </c>
      <c r="L44" s="39">
        <f t="shared" si="5"/>
        <v>0</v>
      </c>
      <c r="M44" s="38">
        <v>0</v>
      </c>
      <c r="N44" s="39">
        <f t="shared" si="6"/>
        <v>0</v>
      </c>
      <c r="O44" s="38">
        <v>3005</v>
      </c>
      <c r="P44" s="38">
        <v>2556</v>
      </c>
      <c r="Q44" s="39">
        <f t="shared" si="7"/>
        <v>87.151972157772619</v>
      </c>
      <c r="R44" s="38">
        <v>32</v>
      </c>
      <c r="S44" s="36"/>
      <c r="T44" s="36"/>
      <c r="U44" s="36"/>
      <c r="V44" s="36" t="s">
        <v>33</v>
      </c>
      <c r="W44" s="36"/>
      <c r="X44" s="36"/>
      <c r="Y44" s="36"/>
      <c r="Z44" s="36" t="s">
        <v>33</v>
      </c>
      <c r="AA44" s="40" t="s">
        <v>34</v>
      </c>
      <c r="AB44" s="41"/>
    </row>
    <row r="45" spans="1:28" s="42" customFormat="1" ht="13.5" customHeight="1" x14ac:dyDescent="0.2">
      <c r="A45" s="36" t="s">
        <v>29</v>
      </c>
      <c r="B45" s="37" t="s">
        <v>107</v>
      </c>
      <c r="C45" s="36" t="s">
        <v>108</v>
      </c>
      <c r="D45" s="38">
        <f t="shared" si="0"/>
        <v>10286</v>
      </c>
      <c r="E45" s="38">
        <f t="shared" si="1"/>
        <v>442</v>
      </c>
      <c r="F45" s="39">
        <f t="shared" si="2"/>
        <v>4.297102858253937</v>
      </c>
      <c r="G45" s="38">
        <v>442</v>
      </c>
      <c r="H45" s="38">
        <v>0</v>
      </c>
      <c r="I45" s="38">
        <f t="shared" si="3"/>
        <v>9844</v>
      </c>
      <c r="J45" s="39">
        <f t="shared" si="4"/>
        <v>95.702897141746064</v>
      </c>
      <c r="K45" s="38">
        <v>7249</v>
      </c>
      <c r="L45" s="39">
        <f t="shared" si="5"/>
        <v>70.474431265798174</v>
      </c>
      <c r="M45" s="38">
        <v>723</v>
      </c>
      <c r="N45" s="39">
        <f t="shared" si="6"/>
        <v>7.0289714174606264</v>
      </c>
      <c r="O45" s="38">
        <v>1872</v>
      </c>
      <c r="P45" s="38">
        <v>1200</v>
      </c>
      <c r="Q45" s="39">
        <f t="shared" si="7"/>
        <v>18.199494458487266</v>
      </c>
      <c r="R45" s="38">
        <v>140</v>
      </c>
      <c r="S45" s="36"/>
      <c r="T45" s="36"/>
      <c r="U45" s="36"/>
      <c r="V45" s="36" t="s">
        <v>33</v>
      </c>
      <c r="W45" s="36"/>
      <c r="X45" s="36"/>
      <c r="Y45" s="36"/>
      <c r="Z45" s="36" t="s">
        <v>33</v>
      </c>
      <c r="AA45" s="40" t="s">
        <v>34</v>
      </c>
      <c r="AB45" s="41"/>
    </row>
    <row r="46" spans="1:28" s="42" customFormat="1" ht="13.5" customHeight="1" x14ac:dyDescent="0.2">
      <c r="A46" s="36" t="s">
        <v>29</v>
      </c>
      <c r="B46" s="37" t="s">
        <v>109</v>
      </c>
      <c r="C46" s="36" t="s">
        <v>110</v>
      </c>
      <c r="D46" s="38">
        <f t="shared" si="0"/>
        <v>7499</v>
      </c>
      <c r="E46" s="38">
        <f t="shared" si="1"/>
        <v>559</v>
      </c>
      <c r="F46" s="39">
        <f t="shared" si="2"/>
        <v>7.4543272436324841</v>
      </c>
      <c r="G46" s="38">
        <v>559</v>
      </c>
      <c r="H46" s="38">
        <v>0</v>
      </c>
      <c r="I46" s="38">
        <f t="shared" si="3"/>
        <v>6940</v>
      </c>
      <c r="J46" s="39">
        <f t="shared" si="4"/>
        <v>92.545672756367509</v>
      </c>
      <c r="K46" s="38">
        <v>0</v>
      </c>
      <c r="L46" s="39">
        <f t="shared" si="5"/>
        <v>0</v>
      </c>
      <c r="M46" s="38">
        <v>0</v>
      </c>
      <c r="N46" s="39">
        <f t="shared" si="6"/>
        <v>0</v>
      </c>
      <c r="O46" s="38">
        <v>6940</v>
      </c>
      <c r="P46" s="38">
        <v>6314</v>
      </c>
      <c r="Q46" s="39">
        <f t="shared" si="7"/>
        <v>92.545672756367509</v>
      </c>
      <c r="R46" s="38">
        <v>102</v>
      </c>
      <c r="S46" s="36"/>
      <c r="T46" s="36"/>
      <c r="U46" s="36"/>
      <c r="V46" s="36" t="s">
        <v>33</v>
      </c>
      <c r="W46" s="36"/>
      <c r="X46" s="36"/>
      <c r="Y46" s="36"/>
      <c r="Z46" s="36" t="s">
        <v>33</v>
      </c>
      <c r="AA46" s="40" t="s">
        <v>34</v>
      </c>
      <c r="AB46" s="41"/>
    </row>
    <row r="47" spans="1:28" s="42" customFormat="1" ht="13.5" customHeight="1" x14ac:dyDescent="0.2">
      <c r="A47" s="36" t="s">
        <v>29</v>
      </c>
      <c r="B47" s="37" t="s">
        <v>111</v>
      </c>
      <c r="C47" s="36" t="s">
        <v>112</v>
      </c>
      <c r="D47" s="38">
        <f t="shared" si="0"/>
        <v>2032</v>
      </c>
      <c r="E47" s="38">
        <f t="shared" si="1"/>
        <v>173</v>
      </c>
      <c r="F47" s="39">
        <f t="shared" si="2"/>
        <v>8.5137795275590555</v>
      </c>
      <c r="G47" s="38">
        <v>173</v>
      </c>
      <c r="H47" s="38">
        <v>0</v>
      </c>
      <c r="I47" s="38">
        <f t="shared" si="3"/>
        <v>1859</v>
      </c>
      <c r="J47" s="39">
        <f t="shared" si="4"/>
        <v>91.486220472440948</v>
      </c>
      <c r="K47" s="38">
        <v>0</v>
      </c>
      <c r="L47" s="39">
        <f t="shared" si="5"/>
        <v>0</v>
      </c>
      <c r="M47" s="38">
        <v>0</v>
      </c>
      <c r="N47" s="39">
        <f t="shared" si="6"/>
        <v>0</v>
      </c>
      <c r="O47" s="38">
        <v>1859</v>
      </c>
      <c r="P47" s="38">
        <v>1705</v>
      </c>
      <c r="Q47" s="39">
        <f t="shared" si="7"/>
        <v>91.486220472440948</v>
      </c>
      <c r="R47" s="38">
        <v>18</v>
      </c>
      <c r="S47" s="36"/>
      <c r="T47" s="36"/>
      <c r="U47" s="36"/>
      <c r="V47" s="36" t="s">
        <v>33</v>
      </c>
      <c r="W47" s="36"/>
      <c r="X47" s="36"/>
      <c r="Y47" s="36"/>
      <c r="Z47" s="36" t="s">
        <v>33</v>
      </c>
      <c r="AA47" s="40" t="s">
        <v>34</v>
      </c>
      <c r="AB47" s="41"/>
    </row>
    <row r="48" spans="1:28" s="42" customFormat="1" ht="13.5" customHeight="1" x14ac:dyDescent="0.2">
      <c r="A48" s="36" t="s">
        <v>29</v>
      </c>
      <c r="B48" s="37" t="s">
        <v>113</v>
      </c>
      <c r="C48" s="36" t="s">
        <v>114</v>
      </c>
      <c r="D48" s="38">
        <f t="shared" si="0"/>
        <v>17616</v>
      </c>
      <c r="E48" s="38">
        <f t="shared" si="1"/>
        <v>1991</v>
      </c>
      <c r="F48" s="39">
        <f t="shared" si="2"/>
        <v>11.302225249772933</v>
      </c>
      <c r="G48" s="38">
        <v>1991</v>
      </c>
      <c r="H48" s="38">
        <v>0</v>
      </c>
      <c r="I48" s="38">
        <f t="shared" si="3"/>
        <v>15625</v>
      </c>
      <c r="J48" s="39">
        <f t="shared" si="4"/>
        <v>88.697774750227069</v>
      </c>
      <c r="K48" s="38">
        <v>10960</v>
      </c>
      <c r="L48" s="39">
        <f t="shared" si="5"/>
        <v>62.21616712079927</v>
      </c>
      <c r="M48" s="38">
        <v>0</v>
      </c>
      <c r="N48" s="39">
        <f t="shared" si="6"/>
        <v>0</v>
      </c>
      <c r="O48" s="38">
        <v>4665</v>
      </c>
      <c r="P48" s="38">
        <v>3491</v>
      </c>
      <c r="Q48" s="39">
        <f t="shared" si="7"/>
        <v>26.481607629427796</v>
      </c>
      <c r="R48" s="38">
        <v>574</v>
      </c>
      <c r="S48" s="36"/>
      <c r="T48" s="36"/>
      <c r="U48" s="36"/>
      <c r="V48" s="36" t="s">
        <v>33</v>
      </c>
      <c r="W48" s="36"/>
      <c r="X48" s="36"/>
      <c r="Y48" s="36"/>
      <c r="Z48" s="36" t="s">
        <v>33</v>
      </c>
      <c r="AA48" s="40" t="s">
        <v>34</v>
      </c>
      <c r="AB48" s="41"/>
    </row>
    <row r="49" spans="1:28" s="42" customFormat="1" ht="13.5" customHeight="1" x14ac:dyDescent="0.2">
      <c r="A49" s="36" t="s">
        <v>29</v>
      </c>
      <c r="B49" s="37" t="s">
        <v>115</v>
      </c>
      <c r="C49" s="36" t="s">
        <v>116</v>
      </c>
      <c r="D49" s="38">
        <f t="shared" si="0"/>
        <v>1520</v>
      </c>
      <c r="E49" s="38">
        <f t="shared" si="1"/>
        <v>64</v>
      </c>
      <c r="F49" s="39">
        <f t="shared" si="2"/>
        <v>4.2105263157894735</v>
      </c>
      <c r="G49" s="38">
        <v>64</v>
      </c>
      <c r="H49" s="38">
        <v>0</v>
      </c>
      <c r="I49" s="38">
        <f t="shared" si="3"/>
        <v>1456</v>
      </c>
      <c r="J49" s="39">
        <f t="shared" si="4"/>
        <v>95.78947368421052</v>
      </c>
      <c r="K49" s="38">
        <v>1325</v>
      </c>
      <c r="L49" s="39">
        <f t="shared" si="5"/>
        <v>87.171052631578945</v>
      </c>
      <c r="M49" s="38">
        <v>0</v>
      </c>
      <c r="N49" s="39">
        <f t="shared" si="6"/>
        <v>0</v>
      </c>
      <c r="O49" s="38">
        <v>131</v>
      </c>
      <c r="P49" s="38">
        <v>30</v>
      </c>
      <c r="Q49" s="39">
        <f t="shared" si="7"/>
        <v>8.6184210526315788</v>
      </c>
      <c r="R49" s="38">
        <v>24</v>
      </c>
      <c r="S49" s="36"/>
      <c r="T49" s="36"/>
      <c r="U49" s="36"/>
      <c r="V49" s="36" t="s">
        <v>33</v>
      </c>
      <c r="W49" s="36"/>
      <c r="X49" s="36"/>
      <c r="Y49" s="36"/>
      <c r="Z49" s="36" t="s">
        <v>33</v>
      </c>
      <c r="AA49" s="40" t="s">
        <v>34</v>
      </c>
      <c r="AB49" s="41"/>
    </row>
  </sheetData>
  <mergeCells count="25">
    <mergeCell ref="W2:Z3"/>
    <mergeCell ref="E4:E5"/>
    <mergeCell ref="F4:F5"/>
    <mergeCell ref="G4:G5"/>
    <mergeCell ref="H4:H5"/>
    <mergeCell ref="I4:I5"/>
    <mergeCell ref="O4:O5"/>
    <mergeCell ref="X4:X5"/>
    <mergeCell ref="Y4:Y5"/>
    <mergeCell ref="Z4:Z5"/>
    <mergeCell ref="W4:W5"/>
    <mergeCell ref="A2:A6"/>
    <mergeCell ref="B2:B6"/>
    <mergeCell ref="C2:C6"/>
    <mergeCell ref="S2:V3"/>
    <mergeCell ref="J4:J5"/>
    <mergeCell ref="K4:K5"/>
    <mergeCell ref="L4:L5"/>
    <mergeCell ref="M4:M5"/>
    <mergeCell ref="N4:N5"/>
    <mergeCell ref="Q4:Q5"/>
    <mergeCell ref="S4:S5"/>
    <mergeCell ref="T4:T5"/>
    <mergeCell ref="U4:U5"/>
    <mergeCell ref="V4:V5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43" customWidth="1"/>
    <col min="2" max="2" width="8.77734375" style="44" customWidth="1"/>
    <col min="3" max="3" width="12.6640625" style="43" customWidth="1"/>
    <col min="4" max="5" width="11.77734375" style="45" customWidth="1"/>
    <col min="6" max="6" width="11.77734375" style="46" customWidth="1"/>
    <col min="7" max="9" width="11.77734375" style="45" customWidth="1"/>
    <col min="10" max="10" width="11.77734375" style="46" customWidth="1"/>
    <col min="11" max="11" width="11.77734375" style="45" customWidth="1"/>
    <col min="12" max="12" width="11.77734375" style="46" customWidth="1"/>
    <col min="13" max="13" width="11.77734375" style="45" customWidth="1"/>
    <col min="14" max="14" width="11.77734375" style="46" customWidth="1"/>
    <col min="15" max="16" width="11.77734375" style="45" customWidth="1"/>
    <col min="17" max="17" width="11.77734375" style="46" customWidth="1"/>
    <col min="18" max="18" width="11.77734375" style="45" customWidth="1"/>
    <col min="19" max="22" width="8.6640625" style="43" customWidth="1"/>
    <col min="23" max="26" width="9" style="43"/>
    <col min="27" max="28" width="9" style="47"/>
    <col min="29" max="16384" width="9" style="43"/>
  </cols>
  <sheetData>
    <row r="1" spans="1:28" s="5" customFormat="1" ht="16.2" x14ac:dyDescent="0.15">
      <c r="A1" s="1" t="s">
        <v>200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3"/>
      <c r="T1" s="3"/>
      <c r="U1" s="3"/>
      <c r="V1" s="3"/>
      <c r="AA1" s="6"/>
      <c r="AB1" s="6"/>
    </row>
    <row r="2" spans="1:28" s="11" customFormat="1" ht="13.5" customHeight="1" x14ac:dyDescent="0.2">
      <c r="A2" s="88" t="s">
        <v>1</v>
      </c>
      <c r="B2" s="90" t="s">
        <v>2</v>
      </c>
      <c r="C2" s="91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 t="s">
        <v>5</v>
      </c>
      <c r="S2" s="93" t="s">
        <v>6</v>
      </c>
      <c r="T2" s="94"/>
      <c r="U2" s="94"/>
      <c r="V2" s="95"/>
      <c r="W2" s="102" t="s">
        <v>7</v>
      </c>
      <c r="X2" s="94"/>
      <c r="Y2" s="94"/>
      <c r="Z2" s="95"/>
      <c r="AA2" s="10"/>
      <c r="AB2" s="10"/>
    </row>
    <row r="3" spans="1:28" s="11" customFormat="1" ht="13.5" customHeight="1" x14ac:dyDescent="0.2">
      <c r="A3" s="89"/>
      <c r="B3" s="89"/>
      <c r="C3" s="92"/>
      <c r="D3" s="12" t="s">
        <v>8</v>
      </c>
      <c r="E3" s="13" t="s">
        <v>9</v>
      </c>
      <c r="F3" s="8"/>
      <c r="G3" s="8"/>
      <c r="H3" s="14"/>
      <c r="I3" s="13" t="s">
        <v>10</v>
      </c>
      <c r="J3" s="8"/>
      <c r="K3" s="8"/>
      <c r="L3" s="8"/>
      <c r="M3" s="8"/>
      <c r="N3" s="8"/>
      <c r="O3" s="8"/>
      <c r="P3" s="8"/>
      <c r="Q3" s="14"/>
      <c r="R3" s="15"/>
      <c r="S3" s="96"/>
      <c r="T3" s="97"/>
      <c r="U3" s="97"/>
      <c r="V3" s="98"/>
      <c r="W3" s="96"/>
      <c r="X3" s="97"/>
      <c r="Y3" s="97"/>
      <c r="Z3" s="98"/>
      <c r="AA3" s="10"/>
      <c r="AB3" s="10"/>
    </row>
    <row r="4" spans="1:28" s="11" customFormat="1" ht="18.75" customHeight="1" x14ac:dyDescent="0.2">
      <c r="A4" s="89"/>
      <c r="B4" s="89"/>
      <c r="C4" s="92"/>
      <c r="D4" s="12"/>
      <c r="E4" s="103" t="s">
        <v>8</v>
      </c>
      <c r="F4" s="99" t="s">
        <v>11</v>
      </c>
      <c r="G4" s="99" t="s">
        <v>12</v>
      </c>
      <c r="H4" s="99" t="s">
        <v>13</v>
      </c>
      <c r="I4" s="103" t="s">
        <v>8</v>
      </c>
      <c r="J4" s="99" t="s">
        <v>14</v>
      </c>
      <c r="K4" s="99" t="s">
        <v>15</v>
      </c>
      <c r="L4" s="99" t="s">
        <v>16</v>
      </c>
      <c r="M4" s="99" t="s">
        <v>17</v>
      </c>
      <c r="N4" s="99" t="s">
        <v>18</v>
      </c>
      <c r="O4" s="104" t="s">
        <v>19</v>
      </c>
      <c r="P4" s="17"/>
      <c r="Q4" s="99" t="s">
        <v>20</v>
      </c>
      <c r="R4" s="18"/>
      <c r="S4" s="99" t="s">
        <v>21</v>
      </c>
      <c r="T4" s="99" t="s">
        <v>22</v>
      </c>
      <c r="U4" s="88" t="s">
        <v>23</v>
      </c>
      <c r="V4" s="88" t="s">
        <v>24</v>
      </c>
      <c r="W4" s="99" t="s">
        <v>21</v>
      </c>
      <c r="X4" s="99" t="s">
        <v>25</v>
      </c>
      <c r="Y4" s="88" t="s">
        <v>23</v>
      </c>
      <c r="Z4" s="88" t="s">
        <v>24</v>
      </c>
      <c r="AA4" s="10"/>
      <c r="AB4" s="10"/>
    </row>
    <row r="5" spans="1:28" s="11" customFormat="1" ht="22.5" customHeight="1" x14ac:dyDescent="0.2">
      <c r="A5" s="89"/>
      <c r="B5" s="89"/>
      <c r="C5" s="92"/>
      <c r="D5" s="12"/>
      <c r="E5" s="103"/>
      <c r="F5" s="100"/>
      <c r="G5" s="100"/>
      <c r="H5" s="100"/>
      <c r="I5" s="103"/>
      <c r="J5" s="100"/>
      <c r="K5" s="100"/>
      <c r="L5" s="100"/>
      <c r="M5" s="100"/>
      <c r="N5" s="100"/>
      <c r="O5" s="100"/>
      <c r="P5" s="21" t="s">
        <v>26</v>
      </c>
      <c r="Q5" s="100"/>
      <c r="R5" s="20"/>
      <c r="S5" s="100"/>
      <c r="T5" s="100"/>
      <c r="U5" s="101"/>
      <c r="V5" s="101"/>
      <c r="W5" s="100"/>
      <c r="X5" s="100"/>
      <c r="Y5" s="101"/>
      <c r="Z5" s="101"/>
      <c r="AA5" s="10"/>
      <c r="AB5" s="10"/>
    </row>
    <row r="6" spans="1:28" s="27" customFormat="1" ht="13.5" customHeight="1" x14ac:dyDescent="0.2">
      <c r="A6" s="89"/>
      <c r="B6" s="89"/>
      <c r="C6" s="92"/>
      <c r="D6" s="22" t="s">
        <v>27</v>
      </c>
      <c r="E6" s="22" t="s">
        <v>27</v>
      </c>
      <c r="F6" s="23" t="s">
        <v>28</v>
      </c>
      <c r="G6" s="22" t="s">
        <v>27</v>
      </c>
      <c r="H6" s="22" t="s">
        <v>27</v>
      </c>
      <c r="I6" s="22" t="s">
        <v>27</v>
      </c>
      <c r="J6" s="23" t="s">
        <v>28</v>
      </c>
      <c r="K6" s="22" t="s">
        <v>27</v>
      </c>
      <c r="L6" s="23" t="s">
        <v>28</v>
      </c>
      <c r="M6" s="22" t="s">
        <v>27</v>
      </c>
      <c r="N6" s="23" t="s">
        <v>28</v>
      </c>
      <c r="O6" s="22" t="s">
        <v>27</v>
      </c>
      <c r="P6" s="22" t="s">
        <v>27</v>
      </c>
      <c r="Q6" s="23" t="s">
        <v>28</v>
      </c>
      <c r="R6" s="24" t="s">
        <v>27</v>
      </c>
      <c r="S6" s="23"/>
      <c r="T6" s="23"/>
      <c r="U6" s="23"/>
      <c r="V6" s="25"/>
      <c r="W6" s="23"/>
      <c r="X6" s="23"/>
      <c r="Y6" s="23"/>
      <c r="Z6" s="25"/>
      <c r="AA6" s="26"/>
      <c r="AB6" s="26"/>
    </row>
    <row r="7" spans="1:28" s="35" customFormat="1" ht="13.5" customHeight="1" x14ac:dyDescent="0.2">
      <c r="A7" s="28" t="s">
        <v>29</v>
      </c>
      <c r="B7" s="29" t="s">
        <v>30</v>
      </c>
      <c r="C7" s="28" t="s">
        <v>8</v>
      </c>
      <c r="D7" s="30">
        <f t="shared" ref="D7:D49" si="0">+SUM(E7,+I7)</f>
        <v>1980394</v>
      </c>
      <c r="E7" s="30">
        <f t="shared" ref="E7:E49" si="1">+SUM(G7,+H7)</f>
        <v>85324</v>
      </c>
      <c r="F7" s="31">
        <f t="shared" ref="F7:F49" si="2">IF(D7&gt;0,E7/D7*100,"-")</f>
        <v>4.3084355941292491</v>
      </c>
      <c r="G7" s="32">
        <f>SUM(G$8:G$49)</f>
        <v>85007</v>
      </c>
      <c r="H7" s="32">
        <f>SUM(H$8:H$49)</f>
        <v>317</v>
      </c>
      <c r="I7" s="30">
        <f t="shared" ref="I7:I49" si="3">+SUM(K7,+M7,+O7)</f>
        <v>1895070</v>
      </c>
      <c r="J7" s="31">
        <f t="shared" ref="J7:J49" si="4">IF(D7&gt;0,I7/D7*100,"-")</f>
        <v>95.69156440587075</v>
      </c>
      <c r="K7" s="32">
        <f>SUM(K$8:K$49)</f>
        <v>1337422</v>
      </c>
      <c r="L7" s="31">
        <f t="shared" ref="L7:L49" si="5">IF(D7&gt;0,K7/D7*100,"-")</f>
        <v>67.533127246396432</v>
      </c>
      <c r="M7" s="32">
        <f>SUM(M$8:M$49)</f>
        <v>15077</v>
      </c>
      <c r="N7" s="31">
        <f t="shared" ref="N7:N49" si="6">IF(D7&gt;0,M7/D7*100,"-")</f>
        <v>0.76131315283726364</v>
      </c>
      <c r="O7" s="32">
        <f>SUM(O$8:O$49)</f>
        <v>542571</v>
      </c>
      <c r="P7" s="32">
        <f>SUM(P$8:P$49)</f>
        <v>311170</v>
      </c>
      <c r="Q7" s="31">
        <f t="shared" ref="Q7:Q49" si="7">IF(D7&gt;0,O7/D7*100,"-")</f>
        <v>27.397124006637064</v>
      </c>
      <c r="R7" s="32">
        <f>SUM(R$8:R$49)</f>
        <v>57059</v>
      </c>
      <c r="S7" s="33">
        <f>COUNTIF(S$8:S$49,"○")</f>
        <v>9</v>
      </c>
      <c r="T7" s="33">
        <f>COUNTIF(T$8:T$49,"○")</f>
        <v>3</v>
      </c>
      <c r="U7" s="33">
        <f>COUNTIF(U$8:U$49,"○")</f>
        <v>0</v>
      </c>
      <c r="V7" s="33">
        <f>COUNTIF(V$8:V$49,"○")</f>
        <v>30</v>
      </c>
      <c r="W7" s="33">
        <f>COUNTIF(W$8:W$49,"○")</f>
        <v>4</v>
      </c>
      <c r="X7" s="33">
        <f>COUNTIF(X$8:X$49,"○")</f>
        <v>1</v>
      </c>
      <c r="Y7" s="33">
        <f>COUNTIF(Y$8:Y$49,"○")</f>
        <v>0</v>
      </c>
      <c r="Z7" s="33">
        <f>COUNTIF(Z$8:Z$49,"○")</f>
        <v>37</v>
      </c>
      <c r="AA7" s="34"/>
      <c r="AB7" s="34"/>
    </row>
    <row r="8" spans="1:28" s="42" customFormat="1" ht="13.5" customHeight="1" x14ac:dyDescent="0.2">
      <c r="A8" s="36" t="s">
        <v>29</v>
      </c>
      <c r="B8" s="37" t="s">
        <v>31</v>
      </c>
      <c r="C8" s="36" t="s">
        <v>32</v>
      </c>
      <c r="D8" s="38">
        <f t="shared" si="0"/>
        <v>402742</v>
      </c>
      <c r="E8" s="38">
        <f t="shared" si="1"/>
        <v>2861</v>
      </c>
      <c r="F8" s="39">
        <f t="shared" si="2"/>
        <v>0.7103803427504457</v>
      </c>
      <c r="G8" s="38">
        <v>2861</v>
      </c>
      <c r="H8" s="38">
        <v>0</v>
      </c>
      <c r="I8" s="38">
        <f t="shared" si="3"/>
        <v>399881</v>
      </c>
      <c r="J8" s="39">
        <f t="shared" si="4"/>
        <v>99.289619657249546</v>
      </c>
      <c r="K8" s="38">
        <v>329740</v>
      </c>
      <c r="L8" s="39">
        <f t="shared" si="5"/>
        <v>81.873755406687152</v>
      </c>
      <c r="M8" s="38">
        <v>0</v>
      </c>
      <c r="N8" s="39">
        <f t="shared" si="6"/>
        <v>0</v>
      </c>
      <c r="O8" s="38">
        <v>70141</v>
      </c>
      <c r="P8" s="38">
        <v>23684</v>
      </c>
      <c r="Q8" s="39">
        <f t="shared" si="7"/>
        <v>17.415864250562393</v>
      </c>
      <c r="R8" s="38">
        <v>9415</v>
      </c>
      <c r="S8" s="36"/>
      <c r="T8" s="36" t="s">
        <v>33</v>
      </c>
      <c r="U8" s="36"/>
      <c r="V8" s="36"/>
      <c r="W8" s="36"/>
      <c r="X8" s="36"/>
      <c r="Y8" s="36"/>
      <c r="Z8" s="36" t="s">
        <v>33</v>
      </c>
      <c r="AA8" s="40" t="s">
        <v>34</v>
      </c>
      <c r="AB8" s="41"/>
    </row>
    <row r="9" spans="1:28" s="42" customFormat="1" ht="13.5" customHeight="1" x14ac:dyDescent="0.2">
      <c r="A9" s="36" t="s">
        <v>29</v>
      </c>
      <c r="B9" s="37" t="s">
        <v>35</v>
      </c>
      <c r="C9" s="36" t="s">
        <v>36</v>
      </c>
      <c r="D9" s="38">
        <f t="shared" si="0"/>
        <v>158342</v>
      </c>
      <c r="E9" s="38">
        <f t="shared" si="1"/>
        <v>1134</v>
      </c>
      <c r="F9" s="39">
        <f t="shared" si="2"/>
        <v>0.71617132535903294</v>
      </c>
      <c r="G9" s="38">
        <v>1116</v>
      </c>
      <c r="H9" s="38">
        <v>18</v>
      </c>
      <c r="I9" s="38">
        <f t="shared" si="3"/>
        <v>157208</v>
      </c>
      <c r="J9" s="39">
        <f t="shared" si="4"/>
        <v>99.283828674640958</v>
      </c>
      <c r="K9" s="38">
        <v>128617</v>
      </c>
      <c r="L9" s="39">
        <f t="shared" si="5"/>
        <v>81.227343345416884</v>
      </c>
      <c r="M9" s="38">
        <v>0</v>
      </c>
      <c r="N9" s="39">
        <f t="shared" si="6"/>
        <v>0</v>
      </c>
      <c r="O9" s="38">
        <v>28591</v>
      </c>
      <c r="P9" s="38">
        <v>15996</v>
      </c>
      <c r="Q9" s="39">
        <f t="shared" si="7"/>
        <v>18.056485329224085</v>
      </c>
      <c r="R9" s="38">
        <v>5546</v>
      </c>
      <c r="S9" s="36"/>
      <c r="T9" s="36"/>
      <c r="U9" s="36"/>
      <c r="V9" s="36" t="s">
        <v>33</v>
      </c>
      <c r="W9" s="36"/>
      <c r="X9" s="36"/>
      <c r="Y9" s="36"/>
      <c r="Z9" s="36" t="s">
        <v>33</v>
      </c>
      <c r="AA9" s="40" t="s">
        <v>34</v>
      </c>
      <c r="AB9" s="41"/>
    </row>
    <row r="10" spans="1:28" s="42" customFormat="1" ht="13.5" customHeight="1" x14ac:dyDescent="0.2">
      <c r="A10" s="36" t="s">
        <v>29</v>
      </c>
      <c r="B10" s="37" t="s">
        <v>37</v>
      </c>
      <c r="C10" s="36" t="s">
        <v>38</v>
      </c>
      <c r="D10" s="38">
        <f t="shared" si="0"/>
        <v>84463</v>
      </c>
      <c r="E10" s="38">
        <f t="shared" si="1"/>
        <v>3175</v>
      </c>
      <c r="F10" s="39">
        <f t="shared" si="2"/>
        <v>3.7590424209417139</v>
      </c>
      <c r="G10" s="38">
        <v>3175</v>
      </c>
      <c r="H10" s="38">
        <v>0</v>
      </c>
      <c r="I10" s="38">
        <f t="shared" si="3"/>
        <v>81288</v>
      </c>
      <c r="J10" s="39">
        <f t="shared" si="4"/>
        <v>96.240957579058289</v>
      </c>
      <c r="K10" s="38">
        <v>66569</v>
      </c>
      <c r="L10" s="39">
        <f t="shared" si="5"/>
        <v>78.814392100683136</v>
      </c>
      <c r="M10" s="38">
        <v>8333</v>
      </c>
      <c r="N10" s="39">
        <f t="shared" si="6"/>
        <v>9.8658584232148989</v>
      </c>
      <c r="O10" s="38">
        <v>6386</v>
      </c>
      <c r="P10" s="38">
        <v>4689</v>
      </c>
      <c r="Q10" s="39">
        <f t="shared" si="7"/>
        <v>7.5607070551602469</v>
      </c>
      <c r="R10" s="38">
        <v>846</v>
      </c>
      <c r="S10" s="36"/>
      <c r="T10" s="36"/>
      <c r="U10" s="36"/>
      <c r="V10" s="36" t="s">
        <v>33</v>
      </c>
      <c r="W10" s="36"/>
      <c r="X10" s="36"/>
      <c r="Y10" s="36"/>
      <c r="Z10" s="36" t="s">
        <v>33</v>
      </c>
      <c r="AA10" s="40" t="s">
        <v>34</v>
      </c>
      <c r="AB10" s="41"/>
    </row>
    <row r="11" spans="1:28" s="42" customFormat="1" ht="13.5" customHeight="1" x14ac:dyDescent="0.2">
      <c r="A11" s="36" t="s">
        <v>29</v>
      </c>
      <c r="B11" s="37" t="s">
        <v>39</v>
      </c>
      <c r="C11" s="36" t="s">
        <v>40</v>
      </c>
      <c r="D11" s="38">
        <f t="shared" si="0"/>
        <v>106810</v>
      </c>
      <c r="E11" s="38">
        <f t="shared" si="1"/>
        <v>2363</v>
      </c>
      <c r="F11" s="39">
        <f t="shared" si="2"/>
        <v>2.2123396685703582</v>
      </c>
      <c r="G11" s="38">
        <v>2363</v>
      </c>
      <c r="H11" s="38">
        <v>0</v>
      </c>
      <c r="I11" s="38">
        <f t="shared" si="3"/>
        <v>104447</v>
      </c>
      <c r="J11" s="39">
        <f t="shared" si="4"/>
        <v>97.787660331429635</v>
      </c>
      <c r="K11" s="38">
        <v>97488</v>
      </c>
      <c r="L11" s="39">
        <f t="shared" si="5"/>
        <v>91.272352775957316</v>
      </c>
      <c r="M11" s="38">
        <v>0</v>
      </c>
      <c r="N11" s="39">
        <f t="shared" si="6"/>
        <v>0</v>
      </c>
      <c r="O11" s="38">
        <v>6959</v>
      </c>
      <c r="P11" s="38">
        <v>2914</v>
      </c>
      <c r="Q11" s="39">
        <f t="shared" si="7"/>
        <v>6.5153075554723339</v>
      </c>
      <c r="R11" s="38">
        <v>2149</v>
      </c>
      <c r="S11" s="36"/>
      <c r="T11" s="36" t="s">
        <v>33</v>
      </c>
      <c r="U11" s="36"/>
      <c r="V11" s="36"/>
      <c r="W11" s="36"/>
      <c r="X11" s="36"/>
      <c r="Y11" s="36"/>
      <c r="Z11" s="36" t="s">
        <v>33</v>
      </c>
      <c r="AA11" s="40" t="s">
        <v>34</v>
      </c>
      <c r="AB11" s="41"/>
    </row>
    <row r="12" spans="1:28" s="42" customFormat="1" ht="13.5" customHeight="1" x14ac:dyDescent="0.2">
      <c r="A12" s="36" t="s">
        <v>29</v>
      </c>
      <c r="B12" s="37" t="s">
        <v>41</v>
      </c>
      <c r="C12" s="36" t="s">
        <v>42</v>
      </c>
      <c r="D12" s="38">
        <f t="shared" si="0"/>
        <v>85283</v>
      </c>
      <c r="E12" s="38">
        <f t="shared" si="1"/>
        <v>1145</v>
      </c>
      <c r="F12" s="39">
        <f t="shared" si="2"/>
        <v>1.3425887926081399</v>
      </c>
      <c r="G12" s="38">
        <v>1145</v>
      </c>
      <c r="H12" s="38">
        <v>0</v>
      </c>
      <c r="I12" s="38">
        <f t="shared" si="3"/>
        <v>84138</v>
      </c>
      <c r="J12" s="39">
        <f t="shared" si="4"/>
        <v>98.65741120739186</v>
      </c>
      <c r="K12" s="38">
        <v>73087</v>
      </c>
      <c r="L12" s="39">
        <f t="shared" si="5"/>
        <v>85.699377367118885</v>
      </c>
      <c r="M12" s="38">
        <v>1219</v>
      </c>
      <c r="N12" s="39">
        <f t="shared" si="6"/>
        <v>1.429358723309452</v>
      </c>
      <c r="O12" s="38">
        <v>9832</v>
      </c>
      <c r="P12" s="38">
        <v>8941</v>
      </c>
      <c r="Q12" s="39">
        <f t="shared" si="7"/>
        <v>11.528675116963521</v>
      </c>
      <c r="R12" s="38">
        <v>2362</v>
      </c>
      <c r="S12" s="36"/>
      <c r="T12" s="36"/>
      <c r="U12" s="36"/>
      <c r="V12" s="36" t="s">
        <v>33</v>
      </c>
      <c r="W12" s="36"/>
      <c r="X12" s="36"/>
      <c r="Y12" s="36"/>
      <c r="Z12" s="36" t="s">
        <v>33</v>
      </c>
      <c r="AA12" s="40" t="s">
        <v>34</v>
      </c>
      <c r="AB12" s="41"/>
    </row>
    <row r="13" spans="1:28" s="42" customFormat="1" ht="13.5" customHeight="1" x14ac:dyDescent="0.2">
      <c r="A13" s="36" t="s">
        <v>29</v>
      </c>
      <c r="B13" s="37" t="s">
        <v>43</v>
      </c>
      <c r="C13" s="36" t="s">
        <v>44</v>
      </c>
      <c r="D13" s="38">
        <f t="shared" si="0"/>
        <v>76658</v>
      </c>
      <c r="E13" s="38">
        <f t="shared" si="1"/>
        <v>13526</v>
      </c>
      <c r="F13" s="39">
        <f t="shared" si="2"/>
        <v>17.644603302982077</v>
      </c>
      <c r="G13" s="38">
        <v>13526</v>
      </c>
      <c r="H13" s="38">
        <v>0</v>
      </c>
      <c r="I13" s="38">
        <f t="shared" si="3"/>
        <v>63132</v>
      </c>
      <c r="J13" s="39">
        <f t="shared" si="4"/>
        <v>82.355396697017923</v>
      </c>
      <c r="K13" s="38">
        <v>38554</v>
      </c>
      <c r="L13" s="39">
        <f t="shared" si="5"/>
        <v>50.2935114404237</v>
      </c>
      <c r="M13" s="38">
        <v>0</v>
      </c>
      <c r="N13" s="39">
        <f t="shared" si="6"/>
        <v>0</v>
      </c>
      <c r="O13" s="38">
        <v>24578</v>
      </c>
      <c r="P13" s="38">
        <v>17618</v>
      </c>
      <c r="Q13" s="39">
        <f t="shared" si="7"/>
        <v>32.061885256594223</v>
      </c>
      <c r="R13" s="38">
        <v>1307</v>
      </c>
      <c r="S13" s="36" t="s">
        <v>33</v>
      </c>
      <c r="T13" s="36"/>
      <c r="U13" s="36"/>
      <c r="V13" s="36"/>
      <c r="W13" s="36"/>
      <c r="X13" s="36"/>
      <c r="Y13" s="36"/>
      <c r="Z13" s="36" t="s">
        <v>33</v>
      </c>
      <c r="AA13" s="40" t="s">
        <v>34</v>
      </c>
      <c r="AB13" s="41"/>
    </row>
    <row r="14" spans="1:28" s="42" customFormat="1" ht="13.5" customHeight="1" x14ac:dyDescent="0.2">
      <c r="A14" s="36" t="s">
        <v>29</v>
      </c>
      <c r="B14" s="37" t="s">
        <v>45</v>
      </c>
      <c r="C14" s="36" t="s">
        <v>46</v>
      </c>
      <c r="D14" s="38">
        <f t="shared" si="0"/>
        <v>19267</v>
      </c>
      <c r="E14" s="38">
        <f t="shared" si="1"/>
        <v>310</v>
      </c>
      <c r="F14" s="39">
        <f t="shared" si="2"/>
        <v>1.6089687029636166</v>
      </c>
      <c r="G14" s="38">
        <v>310</v>
      </c>
      <c r="H14" s="38">
        <v>0</v>
      </c>
      <c r="I14" s="38">
        <f t="shared" si="3"/>
        <v>18957</v>
      </c>
      <c r="J14" s="39">
        <f t="shared" si="4"/>
        <v>98.391031297036378</v>
      </c>
      <c r="K14" s="38">
        <v>10249</v>
      </c>
      <c r="L14" s="39">
        <f t="shared" si="5"/>
        <v>53.194581408626149</v>
      </c>
      <c r="M14" s="38">
        <v>0</v>
      </c>
      <c r="N14" s="39">
        <f t="shared" si="6"/>
        <v>0</v>
      </c>
      <c r="O14" s="38">
        <v>8708</v>
      </c>
      <c r="P14" s="38">
        <v>6380</v>
      </c>
      <c r="Q14" s="39">
        <f t="shared" si="7"/>
        <v>45.196449888410235</v>
      </c>
      <c r="R14" s="38">
        <v>533</v>
      </c>
      <c r="S14" s="36"/>
      <c r="T14" s="36" t="s">
        <v>33</v>
      </c>
      <c r="U14" s="36"/>
      <c r="V14" s="36"/>
      <c r="W14" s="36"/>
      <c r="X14" s="36"/>
      <c r="Y14" s="36"/>
      <c r="Z14" s="36" t="s">
        <v>33</v>
      </c>
      <c r="AA14" s="40" t="s">
        <v>34</v>
      </c>
      <c r="AB14" s="41"/>
    </row>
    <row r="15" spans="1:28" s="42" customFormat="1" ht="13.5" customHeight="1" x14ac:dyDescent="0.2">
      <c r="A15" s="36" t="s">
        <v>29</v>
      </c>
      <c r="B15" s="37" t="s">
        <v>47</v>
      </c>
      <c r="C15" s="36" t="s">
        <v>48</v>
      </c>
      <c r="D15" s="38">
        <f t="shared" si="0"/>
        <v>36817</v>
      </c>
      <c r="E15" s="38">
        <f t="shared" si="1"/>
        <v>3967</v>
      </c>
      <c r="F15" s="39">
        <f t="shared" si="2"/>
        <v>10.774913762663987</v>
      </c>
      <c r="G15" s="38">
        <v>3967</v>
      </c>
      <c r="H15" s="38">
        <v>0</v>
      </c>
      <c r="I15" s="38">
        <f t="shared" si="3"/>
        <v>32850</v>
      </c>
      <c r="J15" s="39">
        <f t="shared" si="4"/>
        <v>89.225086237336015</v>
      </c>
      <c r="K15" s="38">
        <v>24695</v>
      </c>
      <c r="L15" s="39">
        <f t="shared" si="5"/>
        <v>67.074992530624442</v>
      </c>
      <c r="M15" s="38">
        <v>0</v>
      </c>
      <c r="N15" s="39">
        <f t="shared" si="6"/>
        <v>0</v>
      </c>
      <c r="O15" s="38">
        <v>8155</v>
      </c>
      <c r="P15" s="38">
        <v>5889</v>
      </c>
      <c r="Q15" s="39">
        <f t="shared" si="7"/>
        <v>22.150093706711573</v>
      </c>
      <c r="R15" s="38">
        <v>1109</v>
      </c>
      <c r="S15" s="36" t="s">
        <v>33</v>
      </c>
      <c r="T15" s="36"/>
      <c r="U15" s="36"/>
      <c r="V15" s="36"/>
      <c r="W15" s="36"/>
      <c r="X15" s="36"/>
      <c r="Y15" s="36"/>
      <c r="Z15" s="36" t="s">
        <v>33</v>
      </c>
      <c r="AA15" s="40" t="s">
        <v>34</v>
      </c>
      <c r="AB15" s="41"/>
    </row>
    <row r="16" spans="1:28" s="42" customFormat="1" ht="13.5" customHeight="1" x14ac:dyDescent="0.2">
      <c r="A16" s="36" t="s">
        <v>29</v>
      </c>
      <c r="B16" s="37" t="s">
        <v>49</v>
      </c>
      <c r="C16" s="36" t="s">
        <v>50</v>
      </c>
      <c r="D16" s="38">
        <f t="shared" si="0"/>
        <v>65684</v>
      </c>
      <c r="E16" s="38">
        <f t="shared" si="1"/>
        <v>3825</v>
      </c>
      <c r="F16" s="39">
        <f t="shared" si="2"/>
        <v>5.8233359722306801</v>
      </c>
      <c r="G16" s="38">
        <v>3825</v>
      </c>
      <c r="H16" s="38">
        <v>0</v>
      </c>
      <c r="I16" s="38">
        <f t="shared" si="3"/>
        <v>61859</v>
      </c>
      <c r="J16" s="39">
        <f t="shared" si="4"/>
        <v>94.17666402776932</v>
      </c>
      <c r="K16" s="38">
        <v>23545</v>
      </c>
      <c r="L16" s="39">
        <f t="shared" si="5"/>
        <v>35.845868095731078</v>
      </c>
      <c r="M16" s="38">
        <v>0</v>
      </c>
      <c r="N16" s="39">
        <f t="shared" si="6"/>
        <v>0</v>
      </c>
      <c r="O16" s="38">
        <v>38314</v>
      </c>
      <c r="P16" s="38">
        <v>23006</v>
      </c>
      <c r="Q16" s="39">
        <f t="shared" si="7"/>
        <v>58.330795932038249</v>
      </c>
      <c r="R16" s="38">
        <v>1275</v>
      </c>
      <c r="S16" s="36"/>
      <c r="T16" s="36"/>
      <c r="U16" s="36"/>
      <c r="V16" s="36" t="s">
        <v>33</v>
      </c>
      <c r="W16" s="36"/>
      <c r="X16" s="36"/>
      <c r="Y16" s="36"/>
      <c r="Z16" s="36" t="s">
        <v>33</v>
      </c>
      <c r="AA16" s="40" t="s">
        <v>34</v>
      </c>
      <c r="AB16" s="41"/>
    </row>
    <row r="17" spans="1:28" s="42" customFormat="1" ht="13.5" customHeight="1" x14ac:dyDescent="0.2">
      <c r="A17" s="36" t="s">
        <v>29</v>
      </c>
      <c r="B17" s="37" t="s">
        <v>51</v>
      </c>
      <c r="C17" s="36" t="s">
        <v>52</v>
      </c>
      <c r="D17" s="38">
        <f t="shared" si="0"/>
        <v>47818</v>
      </c>
      <c r="E17" s="38">
        <f t="shared" si="1"/>
        <v>6373</v>
      </c>
      <c r="F17" s="39">
        <f t="shared" si="2"/>
        <v>13.327617215274582</v>
      </c>
      <c r="G17" s="38">
        <v>6195</v>
      </c>
      <c r="H17" s="38">
        <v>178</v>
      </c>
      <c r="I17" s="38">
        <f t="shared" si="3"/>
        <v>41445</v>
      </c>
      <c r="J17" s="39">
        <f t="shared" si="4"/>
        <v>86.672382784725414</v>
      </c>
      <c r="K17" s="38">
        <v>26653</v>
      </c>
      <c r="L17" s="39">
        <f t="shared" si="5"/>
        <v>55.738424860931033</v>
      </c>
      <c r="M17" s="38">
        <v>1824</v>
      </c>
      <c r="N17" s="39">
        <f t="shared" si="6"/>
        <v>3.8144631728637752</v>
      </c>
      <c r="O17" s="38">
        <v>12968</v>
      </c>
      <c r="P17" s="38">
        <v>12154</v>
      </c>
      <c r="Q17" s="39">
        <f t="shared" si="7"/>
        <v>27.119494750930613</v>
      </c>
      <c r="R17" s="38">
        <v>955</v>
      </c>
      <c r="S17" s="36" t="s">
        <v>33</v>
      </c>
      <c r="T17" s="36"/>
      <c r="U17" s="36"/>
      <c r="V17" s="36"/>
      <c r="W17" s="36" t="s">
        <v>33</v>
      </c>
      <c r="X17" s="36"/>
      <c r="Y17" s="36"/>
      <c r="Z17" s="36"/>
      <c r="AA17" s="40" t="s">
        <v>34</v>
      </c>
      <c r="AB17" s="41"/>
    </row>
    <row r="18" spans="1:28" s="42" customFormat="1" ht="13.5" customHeight="1" x14ac:dyDescent="0.2">
      <c r="A18" s="36" t="s">
        <v>29</v>
      </c>
      <c r="B18" s="37" t="s">
        <v>53</v>
      </c>
      <c r="C18" s="36" t="s">
        <v>54</v>
      </c>
      <c r="D18" s="38">
        <f t="shared" si="0"/>
        <v>56718</v>
      </c>
      <c r="E18" s="38">
        <f t="shared" si="1"/>
        <v>1634</v>
      </c>
      <c r="F18" s="39">
        <f t="shared" si="2"/>
        <v>2.8809196375048485</v>
      </c>
      <c r="G18" s="38">
        <v>1634</v>
      </c>
      <c r="H18" s="38">
        <v>0</v>
      </c>
      <c r="I18" s="38">
        <f t="shared" si="3"/>
        <v>55084</v>
      </c>
      <c r="J18" s="39">
        <f t="shared" si="4"/>
        <v>97.11908036249514</v>
      </c>
      <c r="K18" s="38">
        <v>47550</v>
      </c>
      <c r="L18" s="39">
        <f t="shared" si="5"/>
        <v>83.835819316619066</v>
      </c>
      <c r="M18" s="38">
        <v>0</v>
      </c>
      <c r="N18" s="39">
        <f t="shared" si="6"/>
        <v>0</v>
      </c>
      <c r="O18" s="38">
        <v>7534</v>
      </c>
      <c r="P18" s="38">
        <v>5199</v>
      </c>
      <c r="Q18" s="39">
        <f t="shared" si="7"/>
        <v>13.283261045876088</v>
      </c>
      <c r="R18" s="38">
        <v>5289</v>
      </c>
      <c r="S18" s="36"/>
      <c r="T18" s="36"/>
      <c r="U18" s="36"/>
      <c r="V18" s="36" t="s">
        <v>33</v>
      </c>
      <c r="W18" s="36"/>
      <c r="X18" s="36"/>
      <c r="Y18" s="36"/>
      <c r="Z18" s="36" t="s">
        <v>33</v>
      </c>
      <c r="AA18" s="40" t="s">
        <v>34</v>
      </c>
      <c r="AB18" s="41"/>
    </row>
    <row r="19" spans="1:28" s="42" customFormat="1" ht="13.5" customHeight="1" x14ac:dyDescent="0.2">
      <c r="A19" s="36" t="s">
        <v>29</v>
      </c>
      <c r="B19" s="37" t="s">
        <v>55</v>
      </c>
      <c r="C19" s="36" t="s">
        <v>56</v>
      </c>
      <c r="D19" s="38">
        <f t="shared" si="0"/>
        <v>55374</v>
      </c>
      <c r="E19" s="38">
        <f t="shared" si="1"/>
        <v>8481</v>
      </c>
      <c r="F19" s="39">
        <f t="shared" si="2"/>
        <v>15.315852205005958</v>
      </c>
      <c r="G19" s="38">
        <v>8468</v>
      </c>
      <c r="H19" s="38">
        <v>13</v>
      </c>
      <c r="I19" s="38">
        <f t="shared" si="3"/>
        <v>46893</v>
      </c>
      <c r="J19" s="39">
        <f t="shared" si="4"/>
        <v>84.684147794994033</v>
      </c>
      <c r="K19" s="38">
        <v>40457</v>
      </c>
      <c r="L19" s="39">
        <f t="shared" si="5"/>
        <v>73.061364539314482</v>
      </c>
      <c r="M19" s="38">
        <v>0</v>
      </c>
      <c r="N19" s="39">
        <f t="shared" si="6"/>
        <v>0</v>
      </c>
      <c r="O19" s="38">
        <v>6436</v>
      </c>
      <c r="P19" s="38">
        <v>4049</v>
      </c>
      <c r="Q19" s="39">
        <f t="shared" si="7"/>
        <v>11.622783255679561</v>
      </c>
      <c r="R19" s="38">
        <v>1901</v>
      </c>
      <c r="S19" s="36" t="s">
        <v>33</v>
      </c>
      <c r="T19" s="36"/>
      <c r="U19" s="36"/>
      <c r="V19" s="36"/>
      <c r="W19" s="36"/>
      <c r="X19" s="36"/>
      <c r="Y19" s="36"/>
      <c r="Z19" s="36" t="s">
        <v>33</v>
      </c>
      <c r="AA19" s="40" t="s">
        <v>34</v>
      </c>
      <c r="AB19" s="41"/>
    </row>
    <row r="20" spans="1:28" s="42" customFormat="1" ht="13.5" customHeight="1" x14ac:dyDescent="0.2">
      <c r="A20" s="36" t="s">
        <v>29</v>
      </c>
      <c r="B20" s="37" t="s">
        <v>57</v>
      </c>
      <c r="C20" s="36" t="s">
        <v>58</v>
      </c>
      <c r="D20" s="38">
        <f t="shared" si="0"/>
        <v>144619</v>
      </c>
      <c r="E20" s="38">
        <f t="shared" si="1"/>
        <v>6160</v>
      </c>
      <c r="F20" s="39">
        <f t="shared" si="2"/>
        <v>4.2594679813855718</v>
      </c>
      <c r="G20" s="38">
        <v>6160</v>
      </c>
      <c r="H20" s="38">
        <v>0</v>
      </c>
      <c r="I20" s="38">
        <f t="shared" si="3"/>
        <v>138459</v>
      </c>
      <c r="J20" s="39">
        <f t="shared" si="4"/>
        <v>95.740532018614431</v>
      </c>
      <c r="K20" s="38">
        <v>107273</v>
      </c>
      <c r="L20" s="39">
        <f t="shared" si="5"/>
        <v>74.176283890775068</v>
      </c>
      <c r="M20" s="38">
        <v>0</v>
      </c>
      <c r="N20" s="39">
        <f t="shared" si="6"/>
        <v>0</v>
      </c>
      <c r="O20" s="38">
        <v>31186</v>
      </c>
      <c r="P20" s="38">
        <v>25165</v>
      </c>
      <c r="Q20" s="39">
        <f t="shared" si="7"/>
        <v>21.56424812783936</v>
      </c>
      <c r="R20" s="38">
        <v>3305</v>
      </c>
      <c r="S20" s="36"/>
      <c r="T20" s="36"/>
      <c r="U20" s="36"/>
      <c r="V20" s="36" t="s">
        <v>33</v>
      </c>
      <c r="W20" s="36"/>
      <c r="X20" s="36"/>
      <c r="Y20" s="36"/>
      <c r="Z20" s="36" t="s">
        <v>33</v>
      </c>
      <c r="AA20" s="40" t="s">
        <v>34</v>
      </c>
      <c r="AB20" s="41"/>
    </row>
    <row r="21" spans="1:28" s="42" customFormat="1" ht="13.5" customHeight="1" x14ac:dyDescent="0.2">
      <c r="A21" s="36" t="s">
        <v>29</v>
      </c>
      <c r="B21" s="37" t="s">
        <v>59</v>
      </c>
      <c r="C21" s="36" t="s">
        <v>60</v>
      </c>
      <c r="D21" s="38">
        <f t="shared" si="0"/>
        <v>100037</v>
      </c>
      <c r="E21" s="38">
        <f t="shared" si="1"/>
        <v>3631</v>
      </c>
      <c r="F21" s="39">
        <f t="shared" si="2"/>
        <v>3.629657026900047</v>
      </c>
      <c r="G21" s="38">
        <v>3631</v>
      </c>
      <c r="H21" s="38">
        <v>0</v>
      </c>
      <c r="I21" s="38">
        <f t="shared" si="3"/>
        <v>96406</v>
      </c>
      <c r="J21" s="39">
        <f t="shared" si="4"/>
        <v>96.370342973099952</v>
      </c>
      <c r="K21" s="38">
        <v>88373</v>
      </c>
      <c r="L21" s="39">
        <f t="shared" si="5"/>
        <v>88.340314083788996</v>
      </c>
      <c r="M21" s="38">
        <v>0</v>
      </c>
      <c r="N21" s="39">
        <f t="shared" si="6"/>
        <v>0</v>
      </c>
      <c r="O21" s="38">
        <v>8033</v>
      </c>
      <c r="P21" s="38">
        <v>4973</v>
      </c>
      <c r="Q21" s="39">
        <f t="shared" si="7"/>
        <v>8.0300288893109553</v>
      </c>
      <c r="R21" s="38">
        <v>7890</v>
      </c>
      <c r="S21" s="36"/>
      <c r="T21" s="36"/>
      <c r="U21" s="36"/>
      <c r="V21" s="36" t="s">
        <v>33</v>
      </c>
      <c r="W21" s="36"/>
      <c r="X21" s="36"/>
      <c r="Y21" s="36"/>
      <c r="Z21" s="36" t="s">
        <v>33</v>
      </c>
      <c r="AA21" s="40" t="s">
        <v>34</v>
      </c>
      <c r="AB21" s="41"/>
    </row>
    <row r="22" spans="1:28" s="42" customFormat="1" ht="13.5" customHeight="1" x14ac:dyDescent="0.2">
      <c r="A22" s="36" t="s">
        <v>29</v>
      </c>
      <c r="B22" s="37" t="s">
        <v>61</v>
      </c>
      <c r="C22" s="36" t="s">
        <v>62</v>
      </c>
      <c r="D22" s="38">
        <f t="shared" si="0"/>
        <v>25291</v>
      </c>
      <c r="E22" s="38">
        <f t="shared" si="1"/>
        <v>2144</v>
      </c>
      <c r="F22" s="39">
        <f t="shared" si="2"/>
        <v>8.4773239492309518</v>
      </c>
      <c r="G22" s="38">
        <v>2144</v>
      </c>
      <c r="H22" s="38">
        <v>0</v>
      </c>
      <c r="I22" s="38">
        <f t="shared" si="3"/>
        <v>23147</v>
      </c>
      <c r="J22" s="39">
        <f t="shared" si="4"/>
        <v>91.52267605076905</v>
      </c>
      <c r="K22" s="38">
        <v>4942</v>
      </c>
      <c r="L22" s="39">
        <f t="shared" si="5"/>
        <v>19.54054802103515</v>
      </c>
      <c r="M22" s="38">
        <v>0</v>
      </c>
      <c r="N22" s="39">
        <f t="shared" si="6"/>
        <v>0</v>
      </c>
      <c r="O22" s="38">
        <v>18205</v>
      </c>
      <c r="P22" s="38">
        <v>11306</v>
      </c>
      <c r="Q22" s="39">
        <f t="shared" si="7"/>
        <v>71.9821280297339</v>
      </c>
      <c r="R22" s="38">
        <v>654</v>
      </c>
      <c r="S22" s="36"/>
      <c r="T22" s="36"/>
      <c r="U22" s="36"/>
      <c r="V22" s="36" t="s">
        <v>33</v>
      </c>
      <c r="W22" s="36"/>
      <c r="X22" s="36"/>
      <c r="Y22" s="36"/>
      <c r="Z22" s="36" t="s">
        <v>33</v>
      </c>
      <c r="AA22" s="40" t="s">
        <v>34</v>
      </c>
      <c r="AB22" s="41"/>
    </row>
    <row r="23" spans="1:28" s="42" customFormat="1" ht="13.5" customHeight="1" x14ac:dyDescent="0.2">
      <c r="A23" s="36" t="s">
        <v>29</v>
      </c>
      <c r="B23" s="37" t="s">
        <v>63</v>
      </c>
      <c r="C23" s="36" t="s">
        <v>64</v>
      </c>
      <c r="D23" s="38">
        <f t="shared" si="0"/>
        <v>56411</v>
      </c>
      <c r="E23" s="38">
        <f t="shared" si="1"/>
        <v>746</v>
      </c>
      <c r="F23" s="39">
        <f t="shared" si="2"/>
        <v>1.3224371133289607</v>
      </c>
      <c r="G23" s="38">
        <v>746</v>
      </c>
      <c r="H23" s="38">
        <v>0</v>
      </c>
      <c r="I23" s="38">
        <f t="shared" si="3"/>
        <v>55665</v>
      </c>
      <c r="J23" s="39">
        <f t="shared" si="4"/>
        <v>98.677562886671041</v>
      </c>
      <c r="K23" s="38">
        <v>2957</v>
      </c>
      <c r="L23" s="39">
        <f t="shared" si="5"/>
        <v>5.2418854478736421</v>
      </c>
      <c r="M23" s="38">
        <v>2116</v>
      </c>
      <c r="N23" s="39">
        <f t="shared" si="6"/>
        <v>3.7510414635443441</v>
      </c>
      <c r="O23" s="38">
        <v>50592</v>
      </c>
      <c r="P23" s="38">
        <v>26983</v>
      </c>
      <c r="Q23" s="39">
        <f t="shared" si="7"/>
        <v>89.684635975253059</v>
      </c>
      <c r="R23" s="38">
        <v>2369</v>
      </c>
      <c r="S23" s="36"/>
      <c r="T23" s="36"/>
      <c r="U23" s="36"/>
      <c r="V23" s="36" t="s">
        <v>33</v>
      </c>
      <c r="W23" s="36"/>
      <c r="X23" s="36"/>
      <c r="Y23" s="36"/>
      <c r="Z23" s="36" t="s">
        <v>33</v>
      </c>
      <c r="AA23" s="40" t="s">
        <v>34</v>
      </c>
      <c r="AB23" s="41"/>
    </row>
    <row r="24" spans="1:28" s="42" customFormat="1" ht="13.5" customHeight="1" x14ac:dyDescent="0.2">
      <c r="A24" s="36" t="s">
        <v>29</v>
      </c>
      <c r="B24" s="37" t="s">
        <v>65</v>
      </c>
      <c r="C24" s="36" t="s">
        <v>66</v>
      </c>
      <c r="D24" s="38">
        <f t="shared" si="0"/>
        <v>22556</v>
      </c>
      <c r="E24" s="38">
        <f t="shared" si="1"/>
        <v>353</v>
      </c>
      <c r="F24" s="39">
        <f t="shared" si="2"/>
        <v>1.5649937932257492</v>
      </c>
      <c r="G24" s="38">
        <v>353</v>
      </c>
      <c r="H24" s="38">
        <v>0</v>
      </c>
      <c r="I24" s="38">
        <f t="shared" si="3"/>
        <v>22203</v>
      </c>
      <c r="J24" s="39">
        <f t="shared" si="4"/>
        <v>98.435006206774261</v>
      </c>
      <c r="K24" s="38">
        <v>15609</v>
      </c>
      <c r="L24" s="39">
        <f t="shared" si="5"/>
        <v>69.201099485724413</v>
      </c>
      <c r="M24" s="38">
        <v>0</v>
      </c>
      <c r="N24" s="39">
        <f t="shared" si="6"/>
        <v>0</v>
      </c>
      <c r="O24" s="38">
        <v>6594</v>
      </c>
      <c r="P24" s="38">
        <v>4981</v>
      </c>
      <c r="Q24" s="39">
        <f t="shared" si="7"/>
        <v>29.233906721049831</v>
      </c>
      <c r="R24" s="38">
        <v>159</v>
      </c>
      <c r="S24" s="36"/>
      <c r="T24" s="36"/>
      <c r="U24" s="36"/>
      <c r="V24" s="36" t="s">
        <v>33</v>
      </c>
      <c r="W24" s="36"/>
      <c r="X24" s="36"/>
      <c r="Y24" s="36"/>
      <c r="Z24" s="36" t="s">
        <v>33</v>
      </c>
      <c r="AA24" s="40" t="s">
        <v>34</v>
      </c>
      <c r="AB24" s="41"/>
    </row>
    <row r="25" spans="1:28" s="42" customFormat="1" ht="13.5" customHeight="1" x14ac:dyDescent="0.2">
      <c r="A25" s="36" t="s">
        <v>29</v>
      </c>
      <c r="B25" s="37" t="s">
        <v>67</v>
      </c>
      <c r="C25" s="36" t="s">
        <v>68</v>
      </c>
      <c r="D25" s="38">
        <f t="shared" si="0"/>
        <v>32940</v>
      </c>
      <c r="E25" s="38">
        <f t="shared" si="1"/>
        <v>1133</v>
      </c>
      <c r="F25" s="39">
        <f t="shared" si="2"/>
        <v>3.4395871281117181</v>
      </c>
      <c r="G25" s="38">
        <v>1046</v>
      </c>
      <c r="H25" s="38">
        <v>87</v>
      </c>
      <c r="I25" s="38">
        <f t="shared" si="3"/>
        <v>31807</v>
      </c>
      <c r="J25" s="39">
        <f t="shared" si="4"/>
        <v>96.560412871888275</v>
      </c>
      <c r="K25" s="38">
        <v>5286</v>
      </c>
      <c r="L25" s="39">
        <f t="shared" si="5"/>
        <v>16.047358834244079</v>
      </c>
      <c r="M25" s="38">
        <v>0</v>
      </c>
      <c r="N25" s="39">
        <f t="shared" si="6"/>
        <v>0</v>
      </c>
      <c r="O25" s="38">
        <v>26521</v>
      </c>
      <c r="P25" s="38">
        <v>9188</v>
      </c>
      <c r="Q25" s="39">
        <f t="shared" si="7"/>
        <v>80.51305403764421</v>
      </c>
      <c r="R25" s="38">
        <v>692</v>
      </c>
      <c r="S25" s="36"/>
      <c r="T25" s="36"/>
      <c r="U25" s="36"/>
      <c r="V25" s="36" t="s">
        <v>33</v>
      </c>
      <c r="W25" s="36"/>
      <c r="X25" s="36"/>
      <c r="Y25" s="36"/>
      <c r="Z25" s="36" t="s">
        <v>33</v>
      </c>
      <c r="AA25" s="40" t="s">
        <v>34</v>
      </c>
      <c r="AB25" s="41"/>
    </row>
    <row r="26" spans="1:28" s="42" customFormat="1" ht="13.5" customHeight="1" x14ac:dyDescent="0.2">
      <c r="A26" s="36" t="s">
        <v>29</v>
      </c>
      <c r="B26" s="37" t="s">
        <v>69</v>
      </c>
      <c r="C26" s="36" t="s">
        <v>70</v>
      </c>
      <c r="D26" s="38">
        <f t="shared" si="0"/>
        <v>39003</v>
      </c>
      <c r="E26" s="38">
        <f t="shared" si="1"/>
        <v>4810</v>
      </c>
      <c r="F26" s="39">
        <f t="shared" si="2"/>
        <v>12.332384688357307</v>
      </c>
      <c r="G26" s="38">
        <v>4810</v>
      </c>
      <c r="H26" s="38">
        <v>0</v>
      </c>
      <c r="I26" s="38">
        <f t="shared" si="3"/>
        <v>34193</v>
      </c>
      <c r="J26" s="39">
        <f t="shared" si="4"/>
        <v>87.667615311642706</v>
      </c>
      <c r="K26" s="38">
        <v>17332</v>
      </c>
      <c r="L26" s="39">
        <f t="shared" si="5"/>
        <v>44.437607363536138</v>
      </c>
      <c r="M26" s="38">
        <v>0</v>
      </c>
      <c r="N26" s="39">
        <f t="shared" si="6"/>
        <v>0</v>
      </c>
      <c r="O26" s="38">
        <v>16861</v>
      </c>
      <c r="P26" s="38">
        <v>12176</v>
      </c>
      <c r="Q26" s="39">
        <f t="shared" si="7"/>
        <v>43.230007948106561</v>
      </c>
      <c r="R26" s="38">
        <v>529</v>
      </c>
      <c r="S26" s="36"/>
      <c r="T26" s="36"/>
      <c r="U26" s="36"/>
      <c r="V26" s="36" t="s">
        <v>33</v>
      </c>
      <c r="W26" s="36"/>
      <c r="X26" s="36"/>
      <c r="Y26" s="36"/>
      <c r="Z26" s="36" t="s">
        <v>33</v>
      </c>
      <c r="AA26" s="40" t="s">
        <v>34</v>
      </c>
      <c r="AB26" s="41"/>
    </row>
    <row r="27" spans="1:28" s="42" customFormat="1" ht="13.5" customHeight="1" x14ac:dyDescent="0.2">
      <c r="A27" s="36" t="s">
        <v>29</v>
      </c>
      <c r="B27" s="37" t="s">
        <v>71</v>
      </c>
      <c r="C27" s="36" t="s">
        <v>72</v>
      </c>
      <c r="D27" s="38">
        <f t="shared" si="0"/>
        <v>30443</v>
      </c>
      <c r="E27" s="38">
        <f t="shared" si="1"/>
        <v>1670</v>
      </c>
      <c r="F27" s="39">
        <f t="shared" si="2"/>
        <v>5.4856617284761686</v>
      </c>
      <c r="G27" s="38">
        <v>1670</v>
      </c>
      <c r="H27" s="38">
        <v>0</v>
      </c>
      <c r="I27" s="38">
        <f t="shared" si="3"/>
        <v>28773</v>
      </c>
      <c r="J27" s="39">
        <f t="shared" si="4"/>
        <v>94.51433827152384</v>
      </c>
      <c r="K27" s="38">
        <v>16415</v>
      </c>
      <c r="L27" s="39">
        <f t="shared" si="5"/>
        <v>53.920441480800186</v>
      </c>
      <c r="M27" s="38">
        <v>0</v>
      </c>
      <c r="N27" s="39">
        <f t="shared" si="6"/>
        <v>0</v>
      </c>
      <c r="O27" s="38">
        <v>12358</v>
      </c>
      <c r="P27" s="38">
        <v>10134</v>
      </c>
      <c r="Q27" s="39">
        <f t="shared" si="7"/>
        <v>40.593896790723647</v>
      </c>
      <c r="R27" s="38">
        <v>508</v>
      </c>
      <c r="S27" s="36"/>
      <c r="T27" s="36"/>
      <c r="U27" s="36"/>
      <c r="V27" s="36" t="s">
        <v>33</v>
      </c>
      <c r="W27" s="36"/>
      <c r="X27" s="36"/>
      <c r="Y27" s="36"/>
      <c r="Z27" s="36" t="s">
        <v>33</v>
      </c>
      <c r="AA27" s="40" t="s">
        <v>34</v>
      </c>
      <c r="AB27" s="41"/>
    </row>
    <row r="28" spans="1:28" s="42" customFormat="1" ht="13.5" customHeight="1" x14ac:dyDescent="0.2">
      <c r="A28" s="36" t="s">
        <v>29</v>
      </c>
      <c r="B28" s="37" t="s">
        <v>73</v>
      </c>
      <c r="C28" s="36" t="s">
        <v>74</v>
      </c>
      <c r="D28" s="38">
        <f t="shared" si="0"/>
        <v>32749</v>
      </c>
      <c r="E28" s="38">
        <f t="shared" si="1"/>
        <v>1668</v>
      </c>
      <c r="F28" s="39">
        <f t="shared" si="2"/>
        <v>5.0932852911539284</v>
      </c>
      <c r="G28" s="38">
        <v>1668</v>
      </c>
      <c r="H28" s="38">
        <v>0</v>
      </c>
      <c r="I28" s="38">
        <f t="shared" si="3"/>
        <v>31081</v>
      </c>
      <c r="J28" s="39">
        <f t="shared" si="4"/>
        <v>94.906714708846067</v>
      </c>
      <c r="K28" s="38">
        <v>16725</v>
      </c>
      <c r="L28" s="39">
        <f t="shared" si="5"/>
        <v>51.070261687379769</v>
      </c>
      <c r="M28" s="38">
        <v>0</v>
      </c>
      <c r="N28" s="39">
        <f t="shared" si="6"/>
        <v>0</v>
      </c>
      <c r="O28" s="38">
        <v>14356</v>
      </c>
      <c r="P28" s="38">
        <v>3835</v>
      </c>
      <c r="Q28" s="39">
        <f t="shared" si="7"/>
        <v>43.836453021466305</v>
      </c>
      <c r="R28" s="38">
        <v>807</v>
      </c>
      <c r="S28" s="36" t="s">
        <v>33</v>
      </c>
      <c r="T28" s="36"/>
      <c r="U28" s="36"/>
      <c r="V28" s="36"/>
      <c r="W28" s="36"/>
      <c r="X28" s="36"/>
      <c r="Y28" s="36"/>
      <c r="Z28" s="36" t="s">
        <v>33</v>
      </c>
      <c r="AA28" s="40" t="s">
        <v>34</v>
      </c>
      <c r="AB28" s="41"/>
    </row>
    <row r="29" spans="1:28" s="42" customFormat="1" ht="13.5" customHeight="1" x14ac:dyDescent="0.2">
      <c r="A29" s="36" t="s">
        <v>29</v>
      </c>
      <c r="B29" s="37" t="s">
        <v>75</v>
      </c>
      <c r="C29" s="36" t="s">
        <v>76</v>
      </c>
      <c r="D29" s="38">
        <f t="shared" si="0"/>
        <v>25890</v>
      </c>
      <c r="E29" s="38">
        <f t="shared" si="1"/>
        <v>209</v>
      </c>
      <c r="F29" s="39">
        <f t="shared" si="2"/>
        <v>0.80726149092313626</v>
      </c>
      <c r="G29" s="38">
        <v>209</v>
      </c>
      <c r="H29" s="38">
        <v>0</v>
      </c>
      <c r="I29" s="38">
        <f t="shared" si="3"/>
        <v>25681</v>
      </c>
      <c r="J29" s="39">
        <f t="shared" si="4"/>
        <v>99.192738509076861</v>
      </c>
      <c r="K29" s="38">
        <v>23832</v>
      </c>
      <c r="L29" s="39">
        <f t="shared" si="5"/>
        <v>92.050984936268833</v>
      </c>
      <c r="M29" s="38">
        <v>0</v>
      </c>
      <c r="N29" s="39">
        <f t="shared" si="6"/>
        <v>0</v>
      </c>
      <c r="O29" s="38">
        <v>1849</v>
      </c>
      <c r="P29" s="38">
        <v>511</v>
      </c>
      <c r="Q29" s="39">
        <f t="shared" si="7"/>
        <v>7.1417535728080335</v>
      </c>
      <c r="R29" s="38">
        <v>692</v>
      </c>
      <c r="S29" s="36"/>
      <c r="T29" s="36"/>
      <c r="U29" s="36"/>
      <c r="V29" s="36" t="s">
        <v>33</v>
      </c>
      <c r="W29" s="36"/>
      <c r="X29" s="36"/>
      <c r="Y29" s="36"/>
      <c r="Z29" s="36" t="s">
        <v>33</v>
      </c>
      <c r="AA29" s="40" t="s">
        <v>34</v>
      </c>
      <c r="AB29" s="41"/>
    </row>
    <row r="30" spans="1:28" s="42" customFormat="1" ht="13.5" customHeight="1" x14ac:dyDescent="0.2">
      <c r="A30" s="36" t="s">
        <v>29</v>
      </c>
      <c r="B30" s="37" t="s">
        <v>77</v>
      </c>
      <c r="C30" s="36" t="s">
        <v>78</v>
      </c>
      <c r="D30" s="38">
        <f t="shared" si="0"/>
        <v>22220</v>
      </c>
      <c r="E30" s="38">
        <f t="shared" si="1"/>
        <v>1339</v>
      </c>
      <c r="F30" s="39">
        <f t="shared" si="2"/>
        <v>6.0261026102610264</v>
      </c>
      <c r="G30" s="38">
        <v>1339</v>
      </c>
      <c r="H30" s="38">
        <v>0</v>
      </c>
      <c r="I30" s="38">
        <f t="shared" si="3"/>
        <v>20881</v>
      </c>
      <c r="J30" s="39">
        <f t="shared" si="4"/>
        <v>93.973897389738966</v>
      </c>
      <c r="K30" s="38">
        <v>16985</v>
      </c>
      <c r="L30" s="39">
        <f t="shared" si="5"/>
        <v>76.44014401440144</v>
      </c>
      <c r="M30" s="38">
        <v>0</v>
      </c>
      <c r="N30" s="39">
        <f t="shared" si="6"/>
        <v>0</v>
      </c>
      <c r="O30" s="38">
        <v>3896</v>
      </c>
      <c r="P30" s="38">
        <v>1019</v>
      </c>
      <c r="Q30" s="39">
        <f t="shared" si="7"/>
        <v>17.533753375337533</v>
      </c>
      <c r="R30" s="38">
        <v>351</v>
      </c>
      <c r="S30" s="36"/>
      <c r="T30" s="36"/>
      <c r="U30" s="36"/>
      <c r="V30" s="36" t="s">
        <v>33</v>
      </c>
      <c r="W30" s="36"/>
      <c r="X30" s="36"/>
      <c r="Y30" s="36"/>
      <c r="Z30" s="36" t="s">
        <v>33</v>
      </c>
      <c r="AA30" s="40" t="s">
        <v>34</v>
      </c>
      <c r="AB30" s="41"/>
    </row>
    <row r="31" spans="1:28" s="42" customFormat="1" ht="13.5" customHeight="1" x14ac:dyDescent="0.2">
      <c r="A31" s="36" t="s">
        <v>29</v>
      </c>
      <c r="B31" s="37" t="s">
        <v>79</v>
      </c>
      <c r="C31" s="36" t="s">
        <v>80</v>
      </c>
      <c r="D31" s="38">
        <f t="shared" si="0"/>
        <v>26897</v>
      </c>
      <c r="E31" s="38">
        <f t="shared" si="1"/>
        <v>3103</v>
      </c>
      <c r="F31" s="39">
        <f t="shared" si="2"/>
        <v>11.536602595084954</v>
      </c>
      <c r="G31" s="38">
        <v>3103</v>
      </c>
      <c r="H31" s="38">
        <v>0</v>
      </c>
      <c r="I31" s="38">
        <f t="shared" si="3"/>
        <v>23794</v>
      </c>
      <c r="J31" s="39">
        <f t="shared" si="4"/>
        <v>88.463397404915042</v>
      </c>
      <c r="K31" s="38">
        <v>6954</v>
      </c>
      <c r="L31" s="39">
        <f t="shared" si="5"/>
        <v>25.854184481540692</v>
      </c>
      <c r="M31" s="38">
        <v>882</v>
      </c>
      <c r="N31" s="39">
        <f t="shared" si="6"/>
        <v>3.2791761162954978</v>
      </c>
      <c r="O31" s="38">
        <v>15958</v>
      </c>
      <c r="P31" s="38">
        <v>8082</v>
      </c>
      <c r="Q31" s="39">
        <f t="shared" si="7"/>
        <v>59.330036807078855</v>
      </c>
      <c r="R31" s="38">
        <v>623</v>
      </c>
      <c r="S31" s="36" t="s">
        <v>33</v>
      </c>
      <c r="T31" s="36"/>
      <c r="U31" s="36"/>
      <c r="V31" s="36"/>
      <c r="W31" s="36"/>
      <c r="X31" s="36" t="s">
        <v>33</v>
      </c>
      <c r="Y31" s="36"/>
      <c r="Z31" s="36"/>
      <c r="AA31" s="40" t="s">
        <v>34</v>
      </c>
      <c r="AB31" s="41"/>
    </row>
    <row r="32" spans="1:28" s="42" customFormat="1" ht="13.5" customHeight="1" x14ac:dyDescent="0.2">
      <c r="A32" s="36" t="s">
        <v>29</v>
      </c>
      <c r="B32" s="37" t="s">
        <v>81</v>
      </c>
      <c r="C32" s="36" t="s">
        <v>82</v>
      </c>
      <c r="D32" s="38">
        <f t="shared" si="0"/>
        <v>26970</v>
      </c>
      <c r="E32" s="38">
        <f t="shared" si="1"/>
        <v>957</v>
      </c>
      <c r="F32" s="39">
        <f t="shared" si="2"/>
        <v>3.5483870967741935</v>
      </c>
      <c r="G32" s="38">
        <v>936</v>
      </c>
      <c r="H32" s="38">
        <v>21</v>
      </c>
      <c r="I32" s="38">
        <f t="shared" si="3"/>
        <v>26013</v>
      </c>
      <c r="J32" s="39">
        <f t="shared" si="4"/>
        <v>96.451612903225808</v>
      </c>
      <c r="K32" s="38">
        <v>11656</v>
      </c>
      <c r="L32" s="39">
        <f t="shared" si="5"/>
        <v>43.218390804597703</v>
      </c>
      <c r="M32" s="38">
        <v>0</v>
      </c>
      <c r="N32" s="39">
        <f t="shared" si="6"/>
        <v>0</v>
      </c>
      <c r="O32" s="38">
        <v>14357</v>
      </c>
      <c r="P32" s="38">
        <v>6795</v>
      </c>
      <c r="Q32" s="39">
        <f t="shared" si="7"/>
        <v>53.233222098628104</v>
      </c>
      <c r="R32" s="38">
        <v>894</v>
      </c>
      <c r="S32" s="36"/>
      <c r="T32" s="36"/>
      <c r="U32" s="36"/>
      <c r="V32" s="36" t="s">
        <v>33</v>
      </c>
      <c r="W32" s="36"/>
      <c r="X32" s="36"/>
      <c r="Y32" s="36"/>
      <c r="Z32" s="36" t="s">
        <v>33</v>
      </c>
      <c r="AA32" s="40" t="s">
        <v>34</v>
      </c>
      <c r="AB32" s="41"/>
    </row>
    <row r="33" spans="1:28" s="42" customFormat="1" ht="13.5" customHeight="1" x14ac:dyDescent="0.2">
      <c r="A33" s="36" t="s">
        <v>29</v>
      </c>
      <c r="B33" s="37" t="s">
        <v>83</v>
      </c>
      <c r="C33" s="36" t="s">
        <v>84</v>
      </c>
      <c r="D33" s="38">
        <f t="shared" si="0"/>
        <v>6612</v>
      </c>
      <c r="E33" s="38">
        <f t="shared" si="1"/>
        <v>451</v>
      </c>
      <c r="F33" s="39">
        <f t="shared" si="2"/>
        <v>6.8209316394434367</v>
      </c>
      <c r="G33" s="38">
        <v>451</v>
      </c>
      <c r="H33" s="38">
        <v>0</v>
      </c>
      <c r="I33" s="38">
        <f t="shared" si="3"/>
        <v>6161</v>
      </c>
      <c r="J33" s="39">
        <f t="shared" si="4"/>
        <v>93.179068360556556</v>
      </c>
      <c r="K33" s="38">
        <v>4406</v>
      </c>
      <c r="L33" s="39">
        <f t="shared" si="5"/>
        <v>66.636418632788875</v>
      </c>
      <c r="M33" s="38">
        <v>0</v>
      </c>
      <c r="N33" s="39">
        <f t="shared" si="6"/>
        <v>0</v>
      </c>
      <c r="O33" s="38">
        <v>1755</v>
      </c>
      <c r="P33" s="38">
        <v>1176</v>
      </c>
      <c r="Q33" s="39">
        <f t="shared" si="7"/>
        <v>26.542649727767696</v>
      </c>
      <c r="R33" s="38">
        <v>165</v>
      </c>
      <c r="S33" s="36"/>
      <c r="T33" s="36"/>
      <c r="U33" s="36"/>
      <c r="V33" s="36" t="s">
        <v>33</v>
      </c>
      <c r="W33" s="36"/>
      <c r="X33" s="36"/>
      <c r="Y33" s="36"/>
      <c r="Z33" s="36" t="s">
        <v>33</v>
      </c>
      <c r="AA33" s="40" t="s">
        <v>34</v>
      </c>
      <c r="AB33" s="41"/>
    </row>
    <row r="34" spans="1:28" s="42" customFormat="1" ht="13.5" customHeight="1" x14ac:dyDescent="0.2">
      <c r="A34" s="36" t="s">
        <v>29</v>
      </c>
      <c r="B34" s="37" t="s">
        <v>85</v>
      </c>
      <c r="C34" s="36" t="s">
        <v>86</v>
      </c>
      <c r="D34" s="38">
        <f t="shared" si="0"/>
        <v>18587</v>
      </c>
      <c r="E34" s="38">
        <f t="shared" si="1"/>
        <v>1297</v>
      </c>
      <c r="F34" s="39">
        <f t="shared" si="2"/>
        <v>6.9779953731102378</v>
      </c>
      <c r="G34" s="38">
        <v>1297</v>
      </c>
      <c r="H34" s="38">
        <v>0</v>
      </c>
      <c r="I34" s="38">
        <f t="shared" si="3"/>
        <v>17290</v>
      </c>
      <c r="J34" s="39">
        <f t="shared" si="4"/>
        <v>93.022004626889768</v>
      </c>
      <c r="K34" s="38">
        <v>8288</v>
      </c>
      <c r="L34" s="39">
        <f t="shared" si="5"/>
        <v>44.590305051918008</v>
      </c>
      <c r="M34" s="38">
        <v>0</v>
      </c>
      <c r="N34" s="39">
        <f t="shared" si="6"/>
        <v>0</v>
      </c>
      <c r="O34" s="38">
        <v>9002</v>
      </c>
      <c r="P34" s="38">
        <v>2961</v>
      </c>
      <c r="Q34" s="39">
        <f t="shared" si="7"/>
        <v>48.431699574971752</v>
      </c>
      <c r="R34" s="38">
        <v>401</v>
      </c>
      <c r="S34" s="36" t="s">
        <v>33</v>
      </c>
      <c r="T34" s="36"/>
      <c r="U34" s="36"/>
      <c r="V34" s="36"/>
      <c r="W34" s="36" t="s">
        <v>33</v>
      </c>
      <c r="X34" s="36"/>
      <c r="Y34" s="36"/>
      <c r="Z34" s="36"/>
      <c r="AA34" s="40" t="s">
        <v>34</v>
      </c>
      <c r="AB34" s="41"/>
    </row>
    <row r="35" spans="1:28" s="42" customFormat="1" ht="13.5" customHeight="1" x14ac:dyDescent="0.2">
      <c r="A35" s="36" t="s">
        <v>29</v>
      </c>
      <c r="B35" s="37" t="s">
        <v>87</v>
      </c>
      <c r="C35" s="36" t="s">
        <v>88</v>
      </c>
      <c r="D35" s="38">
        <f t="shared" si="0"/>
        <v>9664</v>
      </c>
      <c r="E35" s="38">
        <f t="shared" si="1"/>
        <v>522</v>
      </c>
      <c r="F35" s="39">
        <f t="shared" si="2"/>
        <v>5.4014900662251657</v>
      </c>
      <c r="G35" s="38">
        <v>522</v>
      </c>
      <c r="H35" s="38">
        <v>0</v>
      </c>
      <c r="I35" s="38">
        <f t="shared" si="3"/>
        <v>9142</v>
      </c>
      <c r="J35" s="39">
        <f t="shared" si="4"/>
        <v>94.598509933774835</v>
      </c>
      <c r="K35" s="38">
        <v>3830</v>
      </c>
      <c r="L35" s="39">
        <f t="shared" si="5"/>
        <v>39.631622516556291</v>
      </c>
      <c r="M35" s="38">
        <v>0</v>
      </c>
      <c r="N35" s="39">
        <f t="shared" si="6"/>
        <v>0</v>
      </c>
      <c r="O35" s="38">
        <v>5312</v>
      </c>
      <c r="P35" s="38">
        <v>1663</v>
      </c>
      <c r="Q35" s="39">
        <f t="shared" si="7"/>
        <v>54.966887417218544</v>
      </c>
      <c r="R35" s="38">
        <v>452</v>
      </c>
      <c r="S35" s="36" t="s">
        <v>33</v>
      </c>
      <c r="T35" s="36"/>
      <c r="U35" s="36"/>
      <c r="V35" s="36"/>
      <c r="W35" s="36" t="s">
        <v>33</v>
      </c>
      <c r="X35" s="36"/>
      <c r="Y35" s="36"/>
      <c r="Z35" s="36"/>
      <c r="AA35" s="40" t="s">
        <v>34</v>
      </c>
      <c r="AB35" s="41"/>
    </row>
    <row r="36" spans="1:28" s="42" customFormat="1" ht="13.5" customHeight="1" x14ac:dyDescent="0.2">
      <c r="A36" s="36" t="s">
        <v>29</v>
      </c>
      <c r="B36" s="37" t="s">
        <v>89</v>
      </c>
      <c r="C36" s="36" t="s">
        <v>90</v>
      </c>
      <c r="D36" s="38">
        <f t="shared" si="0"/>
        <v>14355</v>
      </c>
      <c r="E36" s="38">
        <f t="shared" si="1"/>
        <v>240</v>
      </c>
      <c r="F36" s="39">
        <f t="shared" si="2"/>
        <v>1.671891327063741</v>
      </c>
      <c r="G36" s="38">
        <v>240</v>
      </c>
      <c r="H36" s="38">
        <v>0</v>
      </c>
      <c r="I36" s="38">
        <f t="shared" si="3"/>
        <v>14115</v>
      </c>
      <c r="J36" s="39">
        <f t="shared" si="4"/>
        <v>98.328108672936253</v>
      </c>
      <c r="K36" s="38">
        <v>12477</v>
      </c>
      <c r="L36" s="39">
        <f t="shared" si="5"/>
        <v>86.917450365726225</v>
      </c>
      <c r="M36" s="38">
        <v>0</v>
      </c>
      <c r="N36" s="39">
        <f t="shared" si="6"/>
        <v>0</v>
      </c>
      <c r="O36" s="38">
        <v>1638</v>
      </c>
      <c r="P36" s="38">
        <v>760</v>
      </c>
      <c r="Q36" s="39">
        <f t="shared" si="7"/>
        <v>11.410658307210031</v>
      </c>
      <c r="R36" s="38">
        <v>321</v>
      </c>
      <c r="S36" s="36" t="s">
        <v>33</v>
      </c>
      <c r="T36" s="36"/>
      <c r="U36" s="36"/>
      <c r="V36" s="36"/>
      <c r="W36" s="36" t="s">
        <v>33</v>
      </c>
      <c r="X36" s="36"/>
      <c r="Y36" s="36"/>
      <c r="Z36" s="36"/>
      <c r="AA36" s="40" t="s">
        <v>34</v>
      </c>
      <c r="AB36" s="41"/>
    </row>
    <row r="37" spans="1:28" s="42" customFormat="1" ht="13.5" customHeight="1" x14ac:dyDescent="0.2">
      <c r="A37" s="36" t="s">
        <v>29</v>
      </c>
      <c r="B37" s="37" t="s">
        <v>91</v>
      </c>
      <c r="C37" s="36" t="s">
        <v>92</v>
      </c>
      <c r="D37" s="38">
        <f t="shared" si="0"/>
        <v>19535</v>
      </c>
      <c r="E37" s="38">
        <f t="shared" si="1"/>
        <v>1034</v>
      </c>
      <c r="F37" s="39">
        <f t="shared" si="2"/>
        <v>5.2930637317635014</v>
      </c>
      <c r="G37" s="38">
        <v>1034</v>
      </c>
      <c r="H37" s="38">
        <v>0</v>
      </c>
      <c r="I37" s="38">
        <f t="shared" si="3"/>
        <v>18501</v>
      </c>
      <c r="J37" s="39">
        <f t="shared" si="4"/>
        <v>94.70693626823649</v>
      </c>
      <c r="K37" s="38">
        <v>6843</v>
      </c>
      <c r="L37" s="39">
        <f t="shared" si="5"/>
        <v>35.029434348605065</v>
      </c>
      <c r="M37" s="38">
        <v>0</v>
      </c>
      <c r="N37" s="39">
        <f t="shared" si="6"/>
        <v>0</v>
      </c>
      <c r="O37" s="38">
        <v>11658</v>
      </c>
      <c r="P37" s="38">
        <v>7185</v>
      </c>
      <c r="Q37" s="39">
        <f t="shared" si="7"/>
        <v>59.677501919631425</v>
      </c>
      <c r="R37" s="38">
        <v>255</v>
      </c>
      <c r="S37" s="36"/>
      <c r="T37" s="36"/>
      <c r="U37" s="36"/>
      <c r="V37" s="36" t="s">
        <v>33</v>
      </c>
      <c r="W37" s="36"/>
      <c r="X37" s="36"/>
      <c r="Y37" s="36"/>
      <c r="Z37" s="36" t="s">
        <v>33</v>
      </c>
      <c r="AA37" s="40" t="s">
        <v>34</v>
      </c>
      <c r="AB37" s="41"/>
    </row>
    <row r="38" spans="1:28" s="42" customFormat="1" ht="13.5" customHeight="1" x14ac:dyDescent="0.2">
      <c r="A38" s="36" t="s">
        <v>29</v>
      </c>
      <c r="B38" s="37" t="s">
        <v>93</v>
      </c>
      <c r="C38" s="36" t="s">
        <v>94</v>
      </c>
      <c r="D38" s="38">
        <f t="shared" si="0"/>
        <v>22400</v>
      </c>
      <c r="E38" s="38">
        <f t="shared" si="1"/>
        <v>0</v>
      </c>
      <c r="F38" s="39">
        <f t="shared" si="2"/>
        <v>0</v>
      </c>
      <c r="G38" s="38">
        <v>0</v>
      </c>
      <c r="H38" s="38">
        <v>0</v>
      </c>
      <c r="I38" s="38">
        <f t="shared" si="3"/>
        <v>22400</v>
      </c>
      <c r="J38" s="39">
        <f t="shared" si="4"/>
        <v>100</v>
      </c>
      <c r="K38" s="38">
        <v>0</v>
      </c>
      <c r="L38" s="39">
        <f t="shared" si="5"/>
        <v>0</v>
      </c>
      <c r="M38" s="38">
        <v>0</v>
      </c>
      <c r="N38" s="39">
        <f t="shared" si="6"/>
        <v>0</v>
      </c>
      <c r="O38" s="38">
        <v>22400</v>
      </c>
      <c r="P38" s="38">
        <v>17895</v>
      </c>
      <c r="Q38" s="39">
        <f t="shared" si="7"/>
        <v>100</v>
      </c>
      <c r="R38" s="38">
        <v>352</v>
      </c>
      <c r="S38" s="36"/>
      <c r="T38" s="36"/>
      <c r="U38" s="36"/>
      <c r="V38" s="36" t="s">
        <v>33</v>
      </c>
      <c r="W38" s="36"/>
      <c r="X38" s="36"/>
      <c r="Y38" s="36"/>
      <c r="Z38" s="36" t="s">
        <v>33</v>
      </c>
      <c r="AA38" s="40" t="s">
        <v>34</v>
      </c>
      <c r="AB38" s="41"/>
    </row>
    <row r="39" spans="1:28" s="42" customFormat="1" ht="13.5" customHeight="1" x14ac:dyDescent="0.2">
      <c r="A39" s="36" t="s">
        <v>29</v>
      </c>
      <c r="B39" s="37" t="s">
        <v>95</v>
      </c>
      <c r="C39" s="36" t="s">
        <v>96</v>
      </c>
      <c r="D39" s="38">
        <f t="shared" si="0"/>
        <v>23378</v>
      </c>
      <c r="E39" s="38">
        <f t="shared" si="1"/>
        <v>442</v>
      </c>
      <c r="F39" s="39">
        <f t="shared" si="2"/>
        <v>1.8906664385319529</v>
      </c>
      <c r="G39" s="38">
        <v>442</v>
      </c>
      <c r="H39" s="38">
        <v>0</v>
      </c>
      <c r="I39" s="38">
        <f t="shared" si="3"/>
        <v>22936</v>
      </c>
      <c r="J39" s="39">
        <f t="shared" si="4"/>
        <v>98.109333561468048</v>
      </c>
      <c r="K39" s="38">
        <v>8159</v>
      </c>
      <c r="L39" s="39">
        <f t="shared" si="5"/>
        <v>34.90033364701857</v>
      </c>
      <c r="M39" s="38">
        <v>0</v>
      </c>
      <c r="N39" s="39">
        <f t="shared" si="6"/>
        <v>0</v>
      </c>
      <c r="O39" s="38">
        <v>14777</v>
      </c>
      <c r="P39" s="38">
        <v>4836</v>
      </c>
      <c r="Q39" s="39">
        <f t="shared" si="7"/>
        <v>63.208999914449478</v>
      </c>
      <c r="R39" s="38">
        <v>508</v>
      </c>
      <c r="S39" s="36"/>
      <c r="T39" s="36"/>
      <c r="U39" s="36"/>
      <c r="V39" s="36" t="s">
        <v>33</v>
      </c>
      <c r="W39" s="36"/>
      <c r="X39" s="36"/>
      <c r="Y39" s="36"/>
      <c r="Z39" s="36" t="s">
        <v>33</v>
      </c>
      <c r="AA39" s="40" t="s">
        <v>34</v>
      </c>
      <c r="AB39" s="41"/>
    </row>
    <row r="40" spans="1:28" s="42" customFormat="1" ht="13.5" customHeight="1" x14ac:dyDescent="0.2">
      <c r="A40" s="36" t="s">
        <v>29</v>
      </c>
      <c r="B40" s="37" t="s">
        <v>97</v>
      </c>
      <c r="C40" s="36" t="s">
        <v>98</v>
      </c>
      <c r="D40" s="38">
        <f t="shared" si="0"/>
        <v>18148</v>
      </c>
      <c r="E40" s="38">
        <f t="shared" si="1"/>
        <v>126</v>
      </c>
      <c r="F40" s="39">
        <f t="shared" si="2"/>
        <v>0.69429138197046503</v>
      </c>
      <c r="G40" s="38">
        <v>126</v>
      </c>
      <c r="H40" s="38">
        <v>0</v>
      </c>
      <c r="I40" s="38">
        <f t="shared" si="3"/>
        <v>18022</v>
      </c>
      <c r="J40" s="39">
        <f t="shared" si="4"/>
        <v>99.305708618029527</v>
      </c>
      <c r="K40" s="38">
        <v>15738</v>
      </c>
      <c r="L40" s="39">
        <f t="shared" si="5"/>
        <v>86.720299757549043</v>
      </c>
      <c r="M40" s="38">
        <v>0</v>
      </c>
      <c r="N40" s="39">
        <f t="shared" si="6"/>
        <v>0</v>
      </c>
      <c r="O40" s="38">
        <v>2284</v>
      </c>
      <c r="P40" s="38">
        <v>383</v>
      </c>
      <c r="Q40" s="39">
        <f t="shared" si="7"/>
        <v>12.585408860480493</v>
      </c>
      <c r="R40" s="38">
        <v>533</v>
      </c>
      <c r="S40" s="36"/>
      <c r="T40" s="36"/>
      <c r="U40" s="36"/>
      <c r="V40" s="36" t="s">
        <v>33</v>
      </c>
      <c r="W40" s="36"/>
      <c r="X40" s="36"/>
      <c r="Y40" s="36"/>
      <c r="Z40" s="36" t="s">
        <v>33</v>
      </c>
      <c r="AA40" s="40" t="s">
        <v>34</v>
      </c>
      <c r="AB40" s="41"/>
    </row>
    <row r="41" spans="1:28" s="42" customFormat="1" ht="13.5" customHeight="1" x14ac:dyDescent="0.2">
      <c r="A41" s="36" t="s">
        <v>29</v>
      </c>
      <c r="B41" s="37" t="s">
        <v>99</v>
      </c>
      <c r="C41" s="36" t="s">
        <v>100</v>
      </c>
      <c r="D41" s="38">
        <f t="shared" si="0"/>
        <v>8069</v>
      </c>
      <c r="E41" s="38">
        <f t="shared" si="1"/>
        <v>71</v>
      </c>
      <c r="F41" s="39">
        <f t="shared" si="2"/>
        <v>0.87991076961209569</v>
      </c>
      <c r="G41" s="38">
        <v>71</v>
      </c>
      <c r="H41" s="38">
        <v>0</v>
      </c>
      <c r="I41" s="38">
        <f t="shared" si="3"/>
        <v>7998</v>
      </c>
      <c r="J41" s="39">
        <f t="shared" si="4"/>
        <v>99.120089230387904</v>
      </c>
      <c r="K41" s="38">
        <v>5398</v>
      </c>
      <c r="L41" s="39">
        <f t="shared" si="5"/>
        <v>66.898004709381581</v>
      </c>
      <c r="M41" s="38">
        <v>0</v>
      </c>
      <c r="N41" s="39">
        <f t="shared" si="6"/>
        <v>0</v>
      </c>
      <c r="O41" s="38">
        <v>2600</v>
      </c>
      <c r="P41" s="38">
        <v>662</v>
      </c>
      <c r="Q41" s="39">
        <f t="shared" si="7"/>
        <v>32.222084521006323</v>
      </c>
      <c r="R41" s="38">
        <v>540</v>
      </c>
      <c r="S41" s="36"/>
      <c r="T41" s="36"/>
      <c r="U41" s="36"/>
      <c r="V41" s="36" t="s">
        <v>33</v>
      </c>
      <c r="W41" s="36"/>
      <c r="X41" s="36"/>
      <c r="Y41" s="36"/>
      <c r="Z41" s="36" t="s">
        <v>33</v>
      </c>
      <c r="AA41" s="40" t="s">
        <v>34</v>
      </c>
      <c r="AB41" s="41"/>
    </row>
    <row r="42" spans="1:28" s="42" customFormat="1" ht="13.5" customHeight="1" x14ac:dyDescent="0.2">
      <c r="A42" s="36" t="s">
        <v>29</v>
      </c>
      <c r="B42" s="37" t="s">
        <v>101</v>
      </c>
      <c r="C42" s="36" t="s">
        <v>102</v>
      </c>
      <c r="D42" s="38">
        <f t="shared" si="0"/>
        <v>5627</v>
      </c>
      <c r="E42" s="38">
        <f t="shared" si="1"/>
        <v>86</v>
      </c>
      <c r="F42" s="39">
        <f t="shared" si="2"/>
        <v>1.5283454771636751</v>
      </c>
      <c r="G42" s="38">
        <v>86</v>
      </c>
      <c r="H42" s="38">
        <v>0</v>
      </c>
      <c r="I42" s="38">
        <f t="shared" si="3"/>
        <v>5541</v>
      </c>
      <c r="J42" s="39">
        <f t="shared" si="4"/>
        <v>98.471654522836332</v>
      </c>
      <c r="K42" s="38">
        <v>3378</v>
      </c>
      <c r="L42" s="39">
        <f t="shared" si="5"/>
        <v>60.031988626266219</v>
      </c>
      <c r="M42" s="38">
        <v>0</v>
      </c>
      <c r="N42" s="39">
        <f t="shared" si="6"/>
        <v>0</v>
      </c>
      <c r="O42" s="38">
        <v>2163</v>
      </c>
      <c r="P42" s="38">
        <v>2080</v>
      </c>
      <c r="Q42" s="39">
        <f t="shared" si="7"/>
        <v>38.439665896570105</v>
      </c>
      <c r="R42" s="38">
        <v>164</v>
      </c>
      <c r="S42" s="36"/>
      <c r="T42" s="36"/>
      <c r="U42" s="36"/>
      <c r="V42" s="36" t="s">
        <v>33</v>
      </c>
      <c r="W42" s="36"/>
      <c r="X42" s="36"/>
      <c r="Y42" s="36"/>
      <c r="Z42" s="36" t="s">
        <v>33</v>
      </c>
      <c r="AA42" s="40" t="s">
        <v>34</v>
      </c>
      <c r="AB42" s="41"/>
    </row>
    <row r="43" spans="1:28" s="42" customFormat="1" ht="13.5" customHeight="1" x14ac:dyDescent="0.2">
      <c r="A43" s="36" t="s">
        <v>29</v>
      </c>
      <c r="B43" s="37" t="s">
        <v>103</v>
      </c>
      <c r="C43" s="36" t="s">
        <v>104</v>
      </c>
      <c r="D43" s="38">
        <f t="shared" si="0"/>
        <v>9866</v>
      </c>
      <c r="E43" s="38">
        <f t="shared" si="1"/>
        <v>466</v>
      </c>
      <c r="F43" s="39">
        <f t="shared" si="2"/>
        <v>4.7232921143320494</v>
      </c>
      <c r="G43" s="38">
        <v>466</v>
      </c>
      <c r="H43" s="38">
        <v>0</v>
      </c>
      <c r="I43" s="38">
        <f t="shared" si="3"/>
        <v>9400</v>
      </c>
      <c r="J43" s="39">
        <f t="shared" si="4"/>
        <v>95.27670788566796</v>
      </c>
      <c r="K43" s="38">
        <v>8023</v>
      </c>
      <c r="L43" s="39">
        <f t="shared" si="5"/>
        <v>81.319683762416389</v>
      </c>
      <c r="M43" s="38">
        <v>0</v>
      </c>
      <c r="N43" s="39">
        <f t="shared" si="6"/>
        <v>0</v>
      </c>
      <c r="O43" s="38">
        <v>1377</v>
      </c>
      <c r="P43" s="38">
        <v>744</v>
      </c>
      <c r="Q43" s="39">
        <f t="shared" si="7"/>
        <v>13.957024123251571</v>
      </c>
      <c r="R43" s="38">
        <v>204</v>
      </c>
      <c r="S43" s="36"/>
      <c r="T43" s="36"/>
      <c r="U43" s="36"/>
      <c r="V43" s="36" t="s">
        <v>33</v>
      </c>
      <c r="W43" s="36"/>
      <c r="X43" s="36"/>
      <c r="Y43" s="36"/>
      <c r="Z43" s="36" t="s">
        <v>33</v>
      </c>
      <c r="AA43" s="40" t="s">
        <v>34</v>
      </c>
      <c r="AB43" s="41"/>
    </row>
    <row r="44" spans="1:28" s="42" customFormat="1" ht="13.5" customHeight="1" x14ac:dyDescent="0.2">
      <c r="A44" s="36" t="s">
        <v>29</v>
      </c>
      <c r="B44" s="37" t="s">
        <v>105</v>
      </c>
      <c r="C44" s="36" t="s">
        <v>106</v>
      </c>
      <c r="D44" s="38">
        <f t="shared" si="0"/>
        <v>3408</v>
      </c>
      <c r="E44" s="38">
        <f t="shared" si="1"/>
        <v>432</v>
      </c>
      <c r="F44" s="39">
        <f t="shared" si="2"/>
        <v>12.676056338028168</v>
      </c>
      <c r="G44" s="38">
        <v>432</v>
      </c>
      <c r="H44" s="38">
        <v>0</v>
      </c>
      <c r="I44" s="38">
        <f t="shared" si="3"/>
        <v>2976</v>
      </c>
      <c r="J44" s="39">
        <f t="shared" si="4"/>
        <v>87.323943661971825</v>
      </c>
      <c r="K44" s="38">
        <v>0</v>
      </c>
      <c r="L44" s="39">
        <f t="shared" si="5"/>
        <v>0</v>
      </c>
      <c r="M44" s="38">
        <v>0</v>
      </c>
      <c r="N44" s="39">
        <f t="shared" si="6"/>
        <v>0</v>
      </c>
      <c r="O44" s="38">
        <v>2976</v>
      </c>
      <c r="P44" s="38">
        <v>2491</v>
      </c>
      <c r="Q44" s="39">
        <f t="shared" si="7"/>
        <v>87.323943661971825</v>
      </c>
      <c r="R44" s="38">
        <v>28</v>
      </c>
      <c r="S44" s="36"/>
      <c r="T44" s="36"/>
      <c r="U44" s="36"/>
      <c r="V44" s="36" t="s">
        <v>33</v>
      </c>
      <c r="W44" s="36"/>
      <c r="X44" s="36"/>
      <c r="Y44" s="36"/>
      <c r="Z44" s="36" t="s">
        <v>33</v>
      </c>
      <c r="AA44" s="40" t="s">
        <v>34</v>
      </c>
      <c r="AB44" s="41"/>
    </row>
    <row r="45" spans="1:28" s="42" customFormat="1" ht="13.5" customHeight="1" x14ac:dyDescent="0.2">
      <c r="A45" s="36" t="s">
        <v>29</v>
      </c>
      <c r="B45" s="37" t="s">
        <v>107</v>
      </c>
      <c r="C45" s="36" t="s">
        <v>108</v>
      </c>
      <c r="D45" s="38">
        <f t="shared" si="0"/>
        <v>10201</v>
      </c>
      <c r="E45" s="38">
        <f t="shared" si="1"/>
        <v>514</v>
      </c>
      <c r="F45" s="39">
        <f t="shared" si="2"/>
        <v>5.0387216939515733</v>
      </c>
      <c r="G45" s="38">
        <v>514</v>
      </c>
      <c r="H45" s="38">
        <v>0</v>
      </c>
      <c r="I45" s="38">
        <f t="shared" si="3"/>
        <v>9687</v>
      </c>
      <c r="J45" s="39">
        <f t="shared" si="4"/>
        <v>94.961278306048428</v>
      </c>
      <c r="K45" s="38">
        <v>7177</v>
      </c>
      <c r="L45" s="39">
        <f t="shared" si="5"/>
        <v>70.355847465934716</v>
      </c>
      <c r="M45" s="38">
        <v>703</v>
      </c>
      <c r="N45" s="39">
        <f t="shared" si="6"/>
        <v>6.8914812273306536</v>
      </c>
      <c r="O45" s="38">
        <v>1807</v>
      </c>
      <c r="P45" s="38">
        <v>1188</v>
      </c>
      <c r="Q45" s="39">
        <f t="shared" si="7"/>
        <v>17.713949612783061</v>
      </c>
      <c r="R45" s="38">
        <v>146</v>
      </c>
      <c r="S45" s="36"/>
      <c r="T45" s="36"/>
      <c r="U45" s="36"/>
      <c r="V45" s="36" t="s">
        <v>33</v>
      </c>
      <c r="W45" s="36"/>
      <c r="X45" s="36"/>
      <c r="Y45" s="36"/>
      <c r="Z45" s="36" t="s">
        <v>33</v>
      </c>
      <c r="AA45" s="40" t="s">
        <v>34</v>
      </c>
      <c r="AB45" s="41"/>
    </row>
    <row r="46" spans="1:28" s="42" customFormat="1" ht="13.5" customHeight="1" x14ac:dyDescent="0.2">
      <c r="A46" s="36" t="s">
        <v>29</v>
      </c>
      <c r="B46" s="37" t="s">
        <v>109</v>
      </c>
      <c r="C46" s="36" t="s">
        <v>110</v>
      </c>
      <c r="D46" s="38">
        <f t="shared" si="0"/>
        <v>7417</v>
      </c>
      <c r="E46" s="38">
        <f t="shared" si="1"/>
        <v>517</v>
      </c>
      <c r="F46" s="39">
        <f t="shared" si="2"/>
        <v>6.9704732371578801</v>
      </c>
      <c r="G46" s="38">
        <v>517</v>
      </c>
      <c r="H46" s="38">
        <v>0</v>
      </c>
      <c r="I46" s="38">
        <f t="shared" si="3"/>
        <v>6900</v>
      </c>
      <c r="J46" s="39">
        <f t="shared" si="4"/>
        <v>93.029526762842124</v>
      </c>
      <c r="K46" s="38">
        <v>0</v>
      </c>
      <c r="L46" s="39">
        <f t="shared" si="5"/>
        <v>0</v>
      </c>
      <c r="M46" s="38">
        <v>0</v>
      </c>
      <c r="N46" s="39">
        <f t="shared" si="6"/>
        <v>0</v>
      </c>
      <c r="O46" s="38">
        <v>6900</v>
      </c>
      <c r="P46" s="38">
        <v>6300</v>
      </c>
      <c r="Q46" s="39">
        <f t="shared" si="7"/>
        <v>93.029526762842124</v>
      </c>
      <c r="R46" s="38">
        <v>110</v>
      </c>
      <c r="S46" s="36"/>
      <c r="T46" s="36"/>
      <c r="U46" s="36"/>
      <c r="V46" s="36" t="s">
        <v>33</v>
      </c>
      <c r="W46" s="36"/>
      <c r="X46" s="36"/>
      <c r="Y46" s="36"/>
      <c r="Z46" s="36" t="s">
        <v>33</v>
      </c>
      <c r="AA46" s="40" t="s">
        <v>34</v>
      </c>
      <c r="AB46" s="41"/>
    </row>
    <row r="47" spans="1:28" s="42" customFormat="1" ht="13.5" customHeight="1" x14ac:dyDescent="0.2">
      <c r="A47" s="36" t="s">
        <v>29</v>
      </c>
      <c r="B47" s="37" t="s">
        <v>111</v>
      </c>
      <c r="C47" s="36" t="s">
        <v>112</v>
      </c>
      <c r="D47" s="38">
        <f t="shared" si="0"/>
        <v>2017</v>
      </c>
      <c r="E47" s="38">
        <f t="shared" si="1"/>
        <v>153</v>
      </c>
      <c r="F47" s="39">
        <f t="shared" si="2"/>
        <v>7.5855230540406549</v>
      </c>
      <c r="G47" s="38">
        <v>153</v>
      </c>
      <c r="H47" s="38">
        <v>0</v>
      </c>
      <c r="I47" s="38">
        <f t="shared" si="3"/>
        <v>1864</v>
      </c>
      <c r="J47" s="39">
        <f t="shared" si="4"/>
        <v>92.41447694595935</v>
      </c>
      <c r="K47" s="38">
        <v>0</v>
      </c>
      <c r="L47" s="39">
        <f t="shared" si="5"/>
        <v>0</v>
      </c>
      <c r="M47" s="38">
        <v>0</v>
      </c>
      <c r="N47" s="39">
        <f t="shared" si="6"/>
        <v>0</v>
      </c>
      <c r="O47" s="38">
        <v>1864</v>
      </c>
      <c r="P47" s="38">
        <v>1710</v>
      </c>
      <c r="Q47" s="39">
        <f t="shared" si="7"/>
        <v>92.41447694595935</v>
      </c>
      <c r="R47" s="38">
        <v>20</v>
      </c>
      <c r="S47" s="36"/>
      <c r="T47" s="36"/>
      <c r="U47" s="36"/>
      <c r="V47" s="36" t="s">
        <v>33</v>
      </c>
      <c r="W47" s="36"/>
      <c r="X47" s="36"/>
      <c r="Y47" s="36"/>
      <c r="Z47" s="36" t="s">
        <v>33</v>
      </c>
      <c r="AA47" s="40" t="s">
        <v>34</v>
      </c>
      <c r="AB47" s="41"/>
    </row>
    <row r="48" spans="1:28" s="42" customFormat="1" ht="13.5" customHeight="1" x14ac:dyDescent="0.2">
      <c r="A48" s="36" t="s">
        <v>29</v>
      </c>
      <c r="B48" s="37" t="s">
        <v>113</v>
      </c>
      <c r="C48" s="36" t="s">
        <v>114</v>
      </c>
      <c r="D48" s="38">
        <f t="shared" si="0"/>
        <v>17529</v>
      </c>
      <c r="E48" s="38">
        <f t="shared" si="1"/>
        <v>2089</v>
      </c>
      <c r="F48" s="39">
        <f t="shared" si="2"/>
        <v>11.917394032745737</v>
      </c>
      <c r="G48" s="38">
        <v>2089</v>
      </c>
      <c r="H48" s="38">
        <v>0</v>
      </c>
      <c r="I48" s="38">
        <f t="shared" si="3"/>
        <v>15440</v>
      </c>
      <c r="J48" s="39">
        <f t="shared" si="4"/>
        <v>88.082605967254267</v>
      </c>
      <c r="K48" s="38">
        <v>10875</v>
      </c>
      <c r="L48" s="39">
        <f t="shared" si="5"/>
        <v>62.040047920588734</v>
      </c>
      <c r="M48" s="38">
        <v>0</v>
      </c>
      <c r="N48" s="39">
        <f t="shared" si="6"/>
        <v>0</v>
      </c>
      <c r="O48" s="38">
        <v>4565</v>
      </c>
      <c r="P48" s="38">
        <v>3439</v>
      </c>
      <c r="Q48" s="39">
        <f t="shared" si="7"/>
        <v>26.042558046665526</v>
      </c>
      <c r="R48" s="38">
        <v>632</v>
      </c>
      <c r="S48" s="36"/>
      <c r="T48" s="36"/>
      <c r="U48" s="36"/>
      <c r="V48" s="36" t="s">
        <v>33</v>
      </c>
      <c r="W48" s="36"/>
      <c r="X48" s="36"/>
      <c r="Y48" s="36"/>
      <c r="Z48" s="36" t="s">
        <v>33</v>
      </c>
      <c r="AA48" s="40" t="s">
        <v>34</v>
      </c>
      <c r="AB48" s="41"/>
    </row>
    <row r="49" spans="1:28" s="42" customFormat="1" ht="13.5" customHeight="1" x14ac:dyDescent="0.2">
      <c r="A49" s="36" t="s">
        <v>29</v>
      </c>
      <c r="B49" s="37" t="s">
        <v>115</v>
      </c>
      <c r="C49" s="36" t="s">
        <v>116</v>
      </c>
      <c r="D49" s="38">
        <f t="shared" si="0"/>
        <v>1579</v>
      </c>
      <c r="E49" s="38">
        <f t="shared" si="1"/>
        <v>167</v>
      </c>
      <c r="F49" s="39">
        <f t="shared" si="2"/>
        <v>10.57631412286257</v>
      </c>
      <c r="G49" s="38">
        <v>167</v>
      </c>
      <c r="H49" s="38">
        <v>0</v>
      </c>
      <c r="I49" s="38">
        <f t="shared" si="3"/>
        <v>1412</v>
      </c>
      <c r="J49" s="39">
        <f t="shared" si="4"/>
        <v>89.42368587713743</v>
      </c>
      <c r="K49" s="38">
        <v>1287</v>
      </c>
      <c r="L49" s="39">
        <f t="shared" si="5"/>
        <v>81.507283090563647</v>
      </c>
      <c r="M49" s="38">
        <v>0</v>
      </c>
      <c r="N49" s="39">
        <f t="shared" si="6"/>
        <v>0</v>
      </c>
      <c r="O49" s="38">
        <v>125</v>
      </c>
      <c r="P49" s="38">
        <v>30</v>
      </c>
      <c r="Q49" s="39">
        <f t="shared" si="7"/>
        <v>7.9164027865737809</v>
      </c>
      <c r="R49" s="38">
        <v>68</v>
      </c>
      <c r="S49" s="36"/>
      <c r="T49" s="36"/>
      <c r="U49" s="36"/>
      <c r="V49" s="36" t="s">
        <v>33</v>
      </c>
      <c r="W49" s="36"/>
      <c r="X49" s="36"/>
      <c r="Y49" s="36"/>
      <c r="Z49" s="36" t="s">
        <v>33</v>
      </c>
      <c r="AA49" s="40" t="s">
        <v>34</v>
      </c>
      <c r="AB49" s="41"/>
    </row>
  </sheetData>
  <mergeCells count="25">
    <mergeCell ref="A2:A6"/>
    <mergeCell ref="B2:B6"/>
    <mergeCell ref="C2:C6"/>
    <mergeCell ref="S2:V3"/>
    <mergeCell ref="J4:J5"/>
    <mergeCell ref="K4:K5"/>
    <mergeCell ref="L4:L5"/>
    <mergeCell ref="M4:M5"/>
    <mergeCell ref="N4:N5"/>
    <mergeCell ref="Q4:Q5"/>
    <mergeCell ref="S4:S5"/>
    <mergeCell ref="T4:T5"/>
    <mergeCell ref="U4:U5"/>
    <mergeCell ref="V4:V5"/>
    <mergeCell ref="W2:Z3"/>
    <mergeCell ref="E4:E5"/>
    <mergeCell ref="F4:F5"/>
    <mergeCell ref="G4:G5"/>
    <mergeCell ref="H4:H5"/>
    <mergeCell ref="I4:I5"/>
    <mergeCell ref="O4:O5"/>
    <mergeCell ref="X4:X5"/>
    <mergeCell ref="Y4:Y5"/>
    <mergeCell ref="Z4:Z5"/>
    <mergeCell ref="W4:W5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verticalDpi="400"/>
  <headerFooter alignWithMargins="0">
    <oddHeader>&amp;L水洗化人口等（令和2年度実績）</oddHeader>
  </headerFooter>
  <colBreaks count="1" manualBreakCount="1">
    <brk id="17" min="1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43" customWidth="1"/>
    <col min="2" max="2" width="8.77734375" style="44" customWidth="1"/>
    <col min="3" max="3" width="12.6640625" style="43" customWidth="1"/>
    <col min="4" max="5" width="11.77734375" style="45" customWidth="1"/>
    <col min="6" max="6" width="11.77734375" style="60" customWidth="1"/>
    <col min="7" max="9" width="11.77734375" style="45" customWidth="1"/>
    <col min="10" max="10" width="11.77734375" style="46" customWidth="1"/>
    <col min="11" max="11" width="11.77734375" style="45" customWidth="1"/>
    <col min="12" max="12" width="11.77734375" style="46" customWidth="1"/>
    <col min="13" max="13" width="11.77734375" style="45" customWidth="1"/>
    <col min="14" max="14" width="11.77734375" style="46" customWidth="1"/>
    <col min="15" max="15" width="11.77734375" style="54" customWidth="1"/>
    <col min="16" max="19" width="11.77734375" style="45" customWidth="1"/>
    <col min="20" max="20" width="11.77734375" style="46" customWidth="1"/>
    <col min="21" max="21" width="11.77734375" style="45" customWidth="1"/>
    <col min="22" max="25" width="8.6640625" style="43" customWidth="1"/>
    <col min="26" max="29" width="9" style="43"/>
    <col min="30" max="31" width="9" style="47"/>
    <col min="32" max="16384" width="9" style="43"/>
  </cols>
  <sheetData>
    <row r="1" spans="1:31" s="5" customFormat="1" ht="16.2" x14ac:dyDescent="0.15">
      <c r="A1" s="1" t="s">
        <v>201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3"/>
      <c r="W1" s="3"/>
      <c r="X1" s="3"/>
      <c r="Y1" s="3"/>
      <c r="AD1" s="6"/>
      <c r="AE1" s="6"/>
    </row>
    <row r="2" spans="1:31" s="11" customFormat="1" ht="13.5" customHeight="1" x14ac:dyDescent="0.2">
      <c r="A2" s="88" t="s">
        <v>1</v>
      </c>
      <c r="B2" s="90" t="s">
        <v>2</v>
      </c>
      <c r="C2" s="91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 t="s">
        <v>5</v>
      </c>
      <c r="V2" s="93" t="s">
        <v>6</v>
      </c>
      <c r="W2" s="94"/>
      <c r="X2" s="94"/>
      <c r="Y2" s="95"/>
      <c r="Z2" s="102" t="s">
        <v>7</v>
      </c>
      <c r="AA2" s="94"/>
      <c r="AB2" s="94"/>
      <c r="AC2" s="95"/>
      <c r="AD2" s="10"/>
      <c r="AE2" s="10"/>
    </row>
    <row r="3" spans="1:31" s="11" customFormat="1" ht="13.5" customHeight="1" x14ac:dyDescent="0.2">
      <c r="A3" s="89"/>
      <c r="B3" s="89"/>
      <c r="C3" s="92"/>
      <c r="D3" s="12" t="s">
        <v>8</v>
      </c>
      <c r="E3" s="13" t="s">
        <v>9</v>
      </c>
      <c r="F3" s="55"/>
      <c r="G3" s="8"/>
      <c r="H3" s="14"/>
      <c r="I3" s="13" t="s">
        <v>202</v>
      </c>
      <c r="J3" s="8"/>
      <c r="K3" s="8"/>
      <c r="L3" s="8"/>
      <c r="M3" s="8"/>
      <c r="N3" s="8"/>
      <c r="O3" s="8"/>
      <c r="P3" s="8"/>
      <c r="Q3" s="8"/>
      <c r="R3" s="8"/>
      <c r="S3" s="8"/>
      <c r="T3" s="14"/>
      <c r="U3" s="15"/>
      <c r="V3" s="96"/>
      <c r="W3" s="97"/>
      <c r="X3" s="97"/>
      <c r="Y3" s="98"/>
      <c r="Z3" s="96"/>
      <c r="AA3" s="97"/>
      <c r="AB3" s="97"/>
      <c r="AC3" s="98"/>
      <c r="AD3" s="10"/>
      <c r="AE3" s="10"/>
    </row>
    <row r="4" spans="1:31" s="11" customFormat="1" ht="18.75" customHeight="1" x14ac:dyDescent="0.2">
      <c r="A4" s="89"/>
      <c r="B4" s="89"/>
      <c r="C4" s="92"/>
      <c r="D4" s="12"/>
      <c r="E4" s="103" t="s">
        <v>8</v>
      </c>
      <c r="F4" s="105" t="s">
        <v>11</v>
      </c>
      <c r="G4" s="99" t="s">
        <v>12</v>
      </c>
      <c r="H4" s="99" t="s">
        <v>13</v>
      </c>
      <c r="I4" s="103" t="s">
        <v>8</v>
      </c>
      <c r="J4" s="99" t="s">
        <v>14</v>
      </c>
      <c r="K4" s="99" t="s">
        <v>15</v>
      </c>
      <c r="L4" s="99" t="s">
        <v>16</v>
      </c>
      <c r="M4" s="99" t="s">
        <v>198</v>
      </c>
      <c r="N4" s="99" t="s">
        <v>18</v>
      </c>
      <c r="O4" s="107" t="s">
        <v>203</v>
      </c>
      <c r="P4" s="104" t="s">
        <v>19</v>
      </c>
      <c r="Q4" s="57"/>
      <c r="R4" s="57"/>
      <c r="S4" s="17"/>
      <c r="T4" s="99" t="s">
        <v>20</v>
      </c>
      <c r="U4" s="18"/>
      <c r="V4" s="99" t="s">
        <v>21</v>
      </c>
      <c r="W4" s="99" t="s">
        <v>22</v>
      </c>
      <c r="X4" s="88" t="s">
        <v>23</v>
      </c>
      <c r="Y4" s="88" t="s">
        <v>24</v>
      </c>
      <c r="Z4" s="99" t="s">
        <v>21</v>
      </c>
      <c r="AA4" s="99" t="s">
        <v>25</v>
      </c>
      <c r="AB4" s="88" t="s">
        <v>23</v>
      </c>
      <c r="AC4" s="88" t="s">
        <v>24</v>
      </c>
      <c r="AD4" s="10"/>
      <c r="AE4" s="10"/>
    </row>
    <row r="5" spans="1:31" s="11" customFormat="1" ht="22.5" customHeight="1" x14ac:dyDescent="0.2">
      <c r="A5" s="89"/>
      <c r="B5" s="89"/>
      <c r="C5" s="92"/>
      <c r="D5" s="12"/>
      <c r="E5" s="103"/>
      <c r="F5" s="106"/>
      <c r="G5" s="100"/>
      <c r="H5" s="100"/>
      <c r="I5" s="103"/>
      <c r="J5" s="100"/>
      <c r="K5" s="100"/>
      <c r="L5" s="100"/>
      <c r="M5" s="100"/>
      <c r="N5" s="100"/>
      <c r="O5" s="108"/>
      <c r="P5" s="100"/>
      <c r="Q5" s="16" t="s">
        <v>204</v>
      </c>
      <c r="R5" s="16" t="s">
        <v>26</v>
      </c>
      <c r="S5" s="21" t="s">
        <v>205</v>
      </c>
      <c r="T5" s="100"/>
      <c r="U5" s="20"/>
      <c r="V5" s="100"/>
      <c r="W5" s="100"/>
      <c r="X5" s="101"/>
      <c r="Y5" s="101"/>
      <c r="Z5" s="100"/>
      <c r="AA5" s="100"/>
      <c r="AB5" s="101"/>
      <c r="AC5" s="101"/>
      <c r="AD5" s="10"/>
      <c r="AE5" s="10"/>
    </row>
    <row r="6" spans="1:31" s="27" customFormat="1" ht="13.5" customHeight="1" x14ac:dyDescent="0.2">
      <c r="A6" s="89"/>
      <c r="B6" s="89"/>
      <c r="C6" s="92"/>
      <c r="D6" s="22" t="s">
        <v>27</v>
      </c>
      <c r="E6" s="22" t="s">
        <v>27</v>
      </c>
      <c r="F6" s="58" t="s">
        <v>28</v>
      </c>
      <c r="G6" s="22" t="s">
        <v>27</v>
      </c>
      <c r="H6" s="22" t="s">
        <v>27</v>
      </c>
      <c r="I6" s="22" t="s">
        <v>27</v>
      </c>
      <c r="J6" s="23" t="s">
        <v>28</v>
      </c>
      <c r="K6" s="22" t="s">
        <v>27</v>
      </c>
      <c r="L6" s="23" t="s">
        <v>28</v>
      </c>
      <c r="M6" s="22" t="s">
        <v>27</v>
      </c>
      <c r="N6" s="23" t="s">
        <v>28</v>
      </c>
      <c r="O6" s="22" t="s">
        <v>27</v>
      </c>
      <c r="P6" s="22" t="s">
        <v>27</v>
      </c>
      <c r="Q6" s="22" t="s">
        <v>27</v>
      </c>
      <c r="R6" s="22" t="s">
        <v>27</v>
      </c>
      <c r="S6" s="22" t="s">
        <v>27</v>
      </c>
      <c r="T6" s="23" t="s">
        <v>28</v>
      </c>
      <c r="U6" s="24" t="s">
        <v>27</v>
      </c>
      <c r="V6" s="23"/>
      <c r="W6" s="23"/>
      <c r="X6" s="23"/>
      <c r="Y6" s="25"/>
      <c r="Z6" s="23"/>
      <c r="AA6" s="23"/>
      <c r="AB6" s="23"/>
      <c r="AC6" s="25"/>
      <c r="AD6" s="26"/>
      <c r="AE6" s="26"/>
    </row>
    <row r="7" spans="1:31" s="35" customFormat="1" ht="13.5" customHeight="1" x14ac:dyDescent="0.2">
      <c r="A7" s="28" t="s">
        <v>29</v>
      </c>
      <c r="B7" s="29" t="s">
        <v>30</v>
      </c>
      <c r="C7" s="28" t="s">
        <v>8</v>
      </c>
      <c r="D7" s="30">
        <f t="shared" ref="D7:D49" si="0">+SUM(E7,+I7)</f>
        <v>1961625</v>
      </c>
      <c r="E7" s="30">
        <f t="shared" ref="E7:E49" si="1">+SUM(G7+H7)</f>
        <v>79997</v>
      </c>
      <c r="F7" s="31">
        <f t="shared" ref="F7:F49" si="2">IF(D7&gt;0,E7/D7*100,"-")</f>
        <v>4.0780985152615816</v>
      </c>
      <c r="G7" s="30">
        <f>SUM(G$8:G$49)</f>
        <v>79700</v>
      </c>
      <c r="H7" s="30">
        <f>SUM(H$8:H$49)</f>
        <v>297</v>
      </c>
      <c r="I7" s="30">
        <f t="shared" ref="I7:I49" si="3">+SUM(K7,+M7,O7+P7)</f>
        <v>1881628</v>
      </c>
      <c r="J7" s="31">
        <f t="shared" ref="J7:J49" si="4">IF(D7&gt;0,I7/D7*100,"-")</f>
        <v>95.921901484738413</v>
      </c>
      <c r="K7" s="30">
        <f>SUM(K$8:K$49)</f>
        <v>1325154</v>
      </c>
      <c r="L7" s="31">
        <f t="shared" ref="L7:L49" si="5">IF(D7&gt;0,K7/D7*100,"-")</f>
        <v>67.55389026954694</v>
      </c>
      <c r="M7" s="30">
        <f>SUM(M$8:M$49)</f>
        <v>4154</v>
      </c>
      <c r="N7" s="31">
        <f t="shared" ref="N7:N49" si="6">IF(D7&gt;0,M7/D7*100,"-")</f>
        <v>0.21176320652520234</v>
      </c>
      <c r="O7" s="32">
        <f>SUM(O$8:O$49)</f>
        <v>75873</v>
      </c>
      <c r="P7" s="30">
        <f t="shared" ref="P7:P49" si="7">SUM(Q7:S7)</f>
        <v>476447</v>
      </c>
      <c r="Q7" s="30">
        <f>SUM(Q$8:Q$49)</f>
        <v>183569</v>
      </c>
      <c r="R7" s="30">
        <f>SUM(R$8:R$49)</f>
        <v>279300</v>
      </c>
      <c r="S7" s="30">
        <f>SUM(S$8:S$49)</f>
        <v>13578</v>
      </c>
      <c r="T7" s="31">
        <f t="shared" ref="T7:T49" si="8">IF(D7&gt;0,P7/D7*100,"-")</f>
        <v>24.28838335563627</v>
      </c>
      <c r="U7" s="30">
        <f>SUM(U$8:U$49)</f>
        <v>56387</v>
      </c>
      <c r="V7" s="33">
        <f>COUNTIF(V$8:V$49,"○")</f>
        <v>9</v>
      </c>
      <c r="W7" s="33">
        <f>COUNTIF(W$8:W$49,"○")</f>
        <v>3</v>
      </c>
      <c r="X7" s="33">
        <f>COUNTIF(X$8:X$49,"○")</f>
        <v>0</v>
      </c>
      <c r="Y7" s="33">
        <f>COUNTIF(Y$8:Y$49,"○")</f>
        <v>30</v>
      </c>
      <c r="Z7" s="33">
        <f>COUNTIF(Z$8:Z$49,"○")</f>
        <v>4</v>
      </c>
      <c r="AA7" s="33">
        <f>COUNTIF(AA$8:AA$49,"○")</f>
        <v>1</v>
      </c>
      <c r="AB7" s="33">
        <f>COUNTIF(AB$8:AB$49,"○")</f>
        <v>0</v>
      </c>
      <c r="AC7" s="33">
        <f>COUNTIF(AC$8:AC$49,"○")</f>
        <v>37</v>
      </c>
      <c r="AD7" s="34"/>
      <c r="AE7" s="34"/>
    </row>
    <row r="8" spans="1:31" s="42" customFormat="1" ht="13.5" customHeight="1" x14ac:dyDescent="0.2">
      <c r="A8" s="36" t="s">
        <v>29</v>
      </c>
      <c r="B8" s="37" t="s">
        <v>31</v>
      </c>
      <c r="C8" s="36" t="s">
        <v>32</v>
      </c>
      <c r="D8" s="38">
        <f t="shared" si="0"/>
        <v>400179</v>
      </c>
      <c r="E8" s="38">
        <f t="shared" si="1"/>
        <v>2678</v>
      </c>
      <c r="F8" s="59">
        <f t="shared" si="2"/>
        <v>0.6692005327615892</v>
      </c>
      <c r="G8" s="38">
        <v>2678</v>
      </c>
      <c r="H8" s="38">
        <v>0</v>
      </c>
      <c r="I8" s="38">
        <f t="shared" si="3"/>
        <v>397501</v>
      </c>
      <c r="J8" s="39">
        <f t="shared" si="4"/>
        <v>99.330799467238407</v>
      </c>
      <c r="K8" s="38">
        <v>326656</v>
      </c>
      <c r="L8" s="39">
        <f t="shared" si="5"/>
        <v>81.627471706411384</v>
      </c>
      <c r="M8" s="38">
        <v>0</v>
      </c>
      <c r="N8" s="39">
        <f t="shared" si="6"/>
        <v>0</v>
      </c>
      <c r="O8" s="52">
        <v>0</v>
      </c>
      <c r="P8" s="38">
        <f t="shared" si="7"/>
        <v>70845</v>
      </c>
      <c r="Q8" s="38">
        <v>47802</v>
      </c>
      <c r="R8" s="38">
        <v>23043</v>
      </c>
      <c r="S8" s="38">
        <v>0</v>
      </c>
      <c r="T8" s="39">
        <f t="shared" si="8"/>
        <v>17.70332776082703</v>
      </c>
      <c r="U8" s="38">
        <v>9052</v>
      </c>
      <c r="V8" s="36"/>
      <c r="W8" s="36" t="s">
        <v>33</v>
      </c>
      <c r="X8" s="36"/>
      <c r="Y8" s="36"/>
      <c r="Z8" s="36"/>
      <c r="AA8" s="36"/>
      <c r="AB8" s="36"/>
      <c r="AC8" s="36" t="s">
        <v>33</v>
      </c>
      <c r="AD8" s="40" t="s">
        <v>34</v>
      </c>
      <c r="AE8" s="41"/>
    </row>
    <row r="9" spans="1:31" s="42" customFormat="1" ht="13.5" customHeight="1" x14ac:dyDescent="0.2">
      <c r="A9" s="36" t="s">
        <v>29</v>
      </c>
      <c r="B9" s="37" t="s">
        <v>35</v>
      </c>
      <c r="C9" s="36" t="s">
        <v>36</v>
      </c>
      <c r="D9" s="38">
        <f t="shared" si="0"/>
        <v>157520</v>
      </c>
      <c r="E9" s="38">
        <f t="shared" si="1"/>
        <v>1087</v>
      </c>
      <c r="F9" s="59">
        <f t="shared" si="2"/>
        <v>0.69007110208227529</v>
      </c>
      <c r="G9" s="38">
        <v>1069</v>
      </c>
      <c r="H9" s="38">
        <v>18</v>
      </c>
      <c r="I9" s="38">
        <f t="shared" si="3"/>
        <v>156433</v>
      </c>
      <c r="J9" s="39">
        <f t="shared" si="4"/>
        <v>99.309928897917715</v>
      </c>
      <c r="K9" s="38">
        <v>128366</v>
      </c>
      <c r="L9" s="39">
        <f t="shared" si="5"/>
        <v>81.491874047739969</v>
      </c>
      <c r="M9" s="38">
        <v>0</v>
      </c>
      <c r="N9" s="39">
        <f t="shared" si="6"/>
        <v>0</v>
      </c>
      <c r="O9" s="52">
        <v>913</v>
      </c>
      <c r="P9" s="38">
        <f t="shared" si="7"/>
        <v>27154</v>
      </c>
      <c r="Q9" s="38">
        <v>0</v>
      </c>
      <c r="R9" s="38">
        <v>14761</v>
      </c>
      <c r="S9" s="38">
        <v>12393</v>
      </c>
      <c r="T9" s="39">
        <f t="shared" si="8"/>
        <v>17.238445911630269</v>
      </c>
      <c r="U9" s="38">
        <v>5507</v>
      </c>
      <c r="V9" s="36"/>
      <c r="W9" s="36"/>
      <c r="X9" s="36"/>
      <c r="Y9" s="36" t="s">
        <v>33</v>
      </c>
      <c r="Z9" s="36"/>
      <c r="AA9" s="36"/>
      <c r="AB9" s="36"/>
      <c r="AC9" s="36" t="s">
        <v>33</v>
      </c>
      <c r="AD9" s="40" t="s">
        <v>34</v>
      </c>
      <c r="AE9" s="41"/>
    </row>
    <row r="10" spans="1:31" s="42" customFormat="1" ht="13.5" customHeight="1" x14ac:dyDescent="0.2">
      <c r="A10" s="36" t="s">
        <v>29</v>
      </c>
      <c r="B10" s="37" t="s">
        <v>37</v>
      </c>
      <c r="C10" s="36" t="s">
        <v>38</v>
      </c>
      <c r="D10" s="38">
        <f t="shared" si="0"/>
        <v>83232</v>
      </c>
      <c r="E10" s="38">
        <f t="shared" si="1"/>
        <v>3127</v>
      </c>
      <c r="F10" s="59">
        <f t="shared" si="2"/>
        <v>3.7569684736639757</v>
      </c>
      <c r="G10" s="38">
        <v>3127</v>
      </c>
      <c r="H10" s="38">
        <v>0</v>
      </c>
      <c r="I10" s="38">
        <f t="shared" si="3"/>
        <v>80105</v>
      </c>
      <c r="J10" s="39">
        <f t="shared" si="4"/>
        <v>96.243031526336026</v>
      </c>
      <c r="K10" s="38">
        <v>65607</v>
      </c>
      <c r="L10" s="39">
        <f t="shared" si="5"/>
        <v>78.82425028835064</v>
      </c>
      <c r="M10" s="38">
        <v>0</v>
      </c>
      <c r="N10" s="39">
        <f t="shared" si="6"/>
        <v>0</v>
      </c>
      <c r="O10" s="52">
        <v>8222</v>
      </c>
      <c r="P10" s="38">
        <f t="shared" si="7"/>
        <v>6276</v>
      </c>
      <c r="Q10" s="38">
        <v>1669</v>
      </c>
      <c r="R10" s="38">
        <v>4607</v>
      </c>
      <c r="S10" s="38">
        <v>0</v>
      </c>
      <c r="T10" s="39">
        <f t="shared" si="8"/>
        <v>7.5403690888119952</v>
      </c>
      <c r="U10" s="38">
        <v>781</v>
      </c>
      <c r="V10" s="36"/>
      <c r="W10" s="36"/>
      <c r="X10" s="36"/>
      <c r="Y10" s="36" t="s">
        <v>33</v>
      </c>
      <c r="Z10" s="36"/>
      <c r="AA10" s="36"/>
      <c r="AB10" s="36"/>
      <c r="AC10" s="36" t="s">
        <v>33</v>
      </c>
      <c r="AD10" s="40" t="s">
        <v>34</v>
      </c>
      <c r="AE10" s="41"/>
    </row>
    <row r="11" spans="1:31" s="42" customFormat="1" ht="13.5" customHeight="1" x14ac:dyDescent="0.2">
      <c r="A11" s="36" t="s">
        <v>29</v>
      </c>
      <c r="B11" s="37" t="s">
        <v>39</v>
      </c>
      <c r="C11" s="36" t="s">
        <v>40</v>
      </c>
      <c r="D11" s="38">
        <f t="shared" si="0"/>
        <v>105453</v>
      </c>
      <c r="E11" s="38">
        <f t="shared" si="1"/>
        <v>2218</v>
      </c>
      <c r="F11" s="59">
        <f t="shared" si="2"/>
        <v>2.1033066863910936</v>
      </c>
      <c r="G11" s="38">
        <v>2218</v>
      </c>
      <c r="H11" s="38">
        <v>0</v>
      </c>
      <c r="I11" s="38">
        <f t="shared" si="3"/>
        <v>103235</v>
      </c>
      <c r="J11" s="39">
        <f t="shared" si="4"/>
        <v>97.896693313608907</v>
      </c>
      <c r="K11" s="38">
        <v>96440</v>
      </c>
      <c r="L11" s="39">
        <f t="shared" si="5"/>
        <v>91.453064398357569</v>
      </c>
      <c r="M11" s="38">
        <v>0</v>
      </c>
      <c r="N11" s="39">
        <f t="shared" si="6"/>
        <v>0</v>
      </c>
      <c r="O11" s="52">
        <v>127</v>
      </c>
      <c r="P11" s="38">
        <f t="shared" si="7"/>
        <v>6668</v>
      </c>
      <c r="Q11" s="38">
        <v>4001</v>
      </c>
      <c r="R11" s="38">
        <v>2667</v>
      </c>
      <c r="S11" s="38">
        <v>0</v>
      </c>
      <c r="T11" s="39">
        <f t="shared" si="8"/>
        <v>6.3231961158051453</v>
      </c>
      <c r="U11" s="38">
        <v>2145</v>
      </c>
      <c r="V11" s="36"/>
      <c r="W11" s="36" t="s">
        <v>33</v>
      </c>
      <c r="X11" s="36"/>
      <c r="Y11" s="36"/>
      <c r="Z11" s="36"/>
      <c r="AA11" s="36"/>
      <c r="AB11" s="36"/>
      <c r="AC11" s="36" t="s">
        <v>33</v>
      </c>
      <c r="AD11" s="40" t="s">
        <v>34</v>
      </c>
      <c r="AE11" s="41"/>
    </row>
    <row r="12" spans="1:31" s="42" customFormat="1" ht="13.5" customHeight="1" x14ac:dyDescent="0.2">
      <c r="A12" s="36" t="s">
        <v>29</v>
      </c>
      <c r="B12" s="37" t="s">
        <v>41</v>
      </c>
      <c r="C12" s="36" t="s">
        <v>42</v>
      </c>
      <c r="D12" s="38">
        <f t="shared" si="0"/>
        <v>84476</v>
      </c>
      <c r="E12" s="38">
        <f t="shared" si="1"/>
        <v>1051</v>
      </c>
      <c r="F12" s="59">
        <f t="shared" si="2"/>
        <v>1.2441403475543349</v>
      </c>
      <c r="G12" s="38">
        <v>1051</v>
      </c>
      <c r="H12" s="38">
        <v>0</v>
      </c>
      <c r="I12" s="38">
        <f t="shared" si="3"/>
        <v>83425</v>
      </c>
      <c r="J12" s="39">
        <f t="shared" si="4"/>
        <v>98.755859652445665</v>
      </c>
      <c r="K12" s="38">
        <v>72641</v>
      </c>
      <c r="L12" s="39">
        <f t="shared" si="5"/>
        <v>85.990103698091772</v>
      </c>
      <c r="M12" s="38">
        <v>1192</v>
      </c>
      <c r="N12" s="39">
        <f t="shared" si="6"/>
        <v>1.4110516596429754</v>
      </c>
      <c r="O12" s="52">
        <v>7962</v>
      </c>
      <c r="P12" s="38">
        <f t="shared" si="7"/>
        <v>1630</v>
      </c>
      <c r="Q12" s="38">
        <v>883</v>
      </c>
      <c r="R12" s="38">
        <v>747</v>
      </c>
      <c r="S12" s="38">
        <v>0</v>
      </c>
      <c r="T12" s="39">
        <f t="shared" si="8"/>
        <v>1.9295421184715185</v>
      </c>
      <c r="U12" s="38">
        <v>2241</v>
      </c>
      <c r="V12" s="36"/>
      <c r="W12" s="36"/>
      <c r="X12" s="36"/>
      <c r="Y12" s="36" t="s">
        <v>33</v>
      </c>
      <c r="Z12" s="36"/>
      <c r="AA12" s="36"/>
      <c r="AB12" s="36"/>
      <c r="AC12" s="36" t="s">
        <v>33</v>
      </c>
      <c r="AD12" s="40" t="s">
        <v>34</v>
      </c>
      <c r="AE12" s="41"/>
    </row>
    <row r="13" spans="1:31" s="42" customFormat="1" ht="13.5" customHeight="1" x14ac:dyDescent="0.2">
      <c r="A13" s="36" t="s">
        <v>29</v>
      </c>
      <c r="B13" s="37" t="s">
        <v>43</v>
      </c>
      <c r="C13" s="36" t="s">
        <v>44</v>
      </c>
      <c r="D13" s="38">
        <f t="shared" si="0"/>
        <v>75622</v>
      </c>
      <c r="E13" s="38">
        <f t="shared" si="1"/>
        <v>12249</v>
      </c>
      <c r="F13" s="59">
        <f t="shared" si="2"/>
        <v>16.197667345481474</v>
      </c>
      <c r="G13" s="38">
        <v>12249</v>
      </c>
      <c r="H13" s="38">
        <v>0</v>
      </c>
      <c r="I13" s="38">
        <f t="shared" si="3"/>
        <v>63373</v>
      </c>
      <c r="J13" s="39">
        <f t="shared" si="4"/>
        <v>83.802332654518523</v>
      </c>
      <c r="K13" s="38">
        <v>38638</v>
      </c>
      <c r="L13" s="39">
        <f t="shared" si="5"/>
        <v>51.093597101372609</v>
      </c>
      <c r="M13" s="38">
        <v>0</v>
      </c>
      <c r="N13" s="39">
        <f t="shared" si="6"/>
        <v>0</v>
      </c>
      <c r="O13" s="52">
        <v>0</v>
      </c>
      <c r="P13" s="38">
        <f t="shared" si="7"/>
        <v>24735</v>
      </c>
      <c r="Q13" s="38">
        <v>0</v>
      </c>
      <c r="R13" s="38">
        <v>24735</v>
      </c>
      <c r="S13" s="38">
        <v>0</v>
      </c>
      <c r="T13" s="39">
        <f t="shared" si="8"/>
        <v>32.708735553145914</v>
      </c>
      <c r="U13" s="38">
        <v>1823</v>
      </c>
      <c r="V13" s="36" t="s">
        <v>33</v>
      </c>
      <c r="W13" s="36"/>
      <c r="X13" s="36"/>
      <c r="Y13" s="36"/>
      <c r="Z13" s="36"/>
      <c r="AA13" s="36"/>
      <c r="AB13" s="36"/>
      <c r="AC13" s="36" t="s">
        <v>33</v>
      </c>
      <c r="AD13" s="40" t="s">
        <v>34</v>
      </c>
      <c r="AE13" s="41"/>
    </row>
    <row r="14" spans="1:31" s="42" customFormat="1" ht="13.5" customHeight="1" x14ac:dyDescent="0.2">
      <c r="A14" s="36" t="s">
        <v>29</v>
      </c>
      <c r="B14" s="37" t="s">
        <v>45</v>
      </c>
      <c r="C14" s="36" t="s">
        <v>46</v>
      </c>
      <c r="D14" s="38">
        <f t="shared" si="0"/>
        <v>19618</v>
      </c>
      <c r="E14" s="38">
        <f t="shared" si="1"/>
        <v>266</v>
      </c>
      <c r="F14" s="59">
        <f t="shared" si="2"/>
        <v>1.3558976450198796</v>
      </c>
      <c r="G14" s="38">
        <v>266</v>
      </c>
      <c r="H14" s="38">
        <v>0</v>
      </c>
      <c r="I14" s="38">
        <f t="shared" si="3"/>
        <v>19352</v>
      </c>
      <c r="J14" s="39">
        <f t="shared" si="4"/>
        <v>98.64410235498012</v>
      </c>
      <c r="K14" s="38">
        <v>10371</v>
      </c>
      <c r="L14" s="39">
        <f t="shared" si="5"/>
        <v>52.864716077072075</v>
      </c>
      <c r="M14" s="38">
        <v>0</v>
      </c>
      <c r="N14" s="39">
        <f t="shared" si="6"/>
        <v>0</v>
      </c>
      <c r="O14" s="52">
        <v>2795</v>
      </c>
      <c r="P14" s="38">
        <f t="shared" si="7"/>
        <v>6186</v>
      </c>
      <c r="Q14" s="38">
        <v>2744</v>
      </c>
      <c r="R14" s="38">
        <v>3442</v>
      </c>
      <c r="S14" s="38">
        <v>0</v>
      </c>
      <c r="T14" s="39">
        <f t="shared" si="8"/>
        <v>31.53226628606382</v>
      </c>
      <c r="U14" s="38">
        <v>504</v>
      </c>
      <c r="V14" s="36"/>
      <c r="W14" s="36" t="s">
        <v>33</v>
      </c>
      <c r="X14" s="36"/>
      <c r="Y14" s="36"/>
      <c r="Z14" s="36"/>
      <c r="AA14" s="36"/>
      <c r="AB14" s="36"/>
      <c r="AC14" s="36" t="s">
        <v>33</v>
      </c>
      <c r="AD14" s="40" t="s">
        <v>34</v>
      </c>
      <c r="AE14" s="41"/>
    </row>
    <row r="15" spans="1:31" s="42" customFormat="1" ht="13.5" customHeight="1" x14ac:dyDescent="0.2">
      <c r="A15" s="36" t="s">
        <v>29</v>
      </c>
      <c r="B15" s="37" t="s">
        <v>47</v>
      </c>
      <c r="C15" s="36" t="s">
        <v>48</v>
      </c>
      <c r="D15" s="38">
        <f t="shared" si="0"/>
        <v>36355</v>
      </c>
      <c r="E15" s="38">
        <f t="shared" si="1"/>
        <v>3899</v>
      </c>
      <c r="F15" s="59">
        <f t="shared" si="2"/>
        <v>10.724797139320588</v>
      </c>
      <c r="G15" s="38">
        <v>3899</v>
      </c>
      <c r="H15" s="38">
        <v>0</v>
      </c>
      <c r="I15" s="38">
        <f t="shared" si="3"/>
        <v>32456</v>
      </c>
      <c r="J15" s="39">
        <f t="shared" si="4"/>
        <v>89.275202860679414</v>
      </c>
      <c r="K15" s="38">
        <v>25688</v>
      </c>
      <c r="L15" s="39">
        <f t="shared" si="5"/>
        <v>70.658781460596884</v>
      </c>
      <c r="M15" s="38">
        <v>0</v>
      </c>
      <c r="N15" s="39">
        <f t="shared" si="6"/>
        <v>0</v>
      </c>
      <c r="O15" s="52">
        <v>109</v>
      </c>
      <c r="P15" s="38">
        <f t="shared" si="7"/>
        <v>6659</v>
      </c>
      <c r="Q15" s="38">
        <v>2198</v>
      </c>
      <c r="R15" s="38">
        <v>4461</v>
      </c>
      <c r="S15" s="38">
        <v>0</v>
      </c>
      <c r="T15" s="39">
        <f t="shared" si="8"/>
        <v>18.316600192545728</v>
      </c>
      <c r="U15" s="38">
        <v>1028</v>
      </c>
      <c r="V15" s="36" t="s">
        <v>33</v>
      </c>
      <c r="W15" s="36"/>
      <c r="X15" s="36"/>
      <c r="Y15" s="36"/>
      <c r="Z15" s="36"/>
      <c r="AA15" s="36"/>
      <c r="AB15" s="36"/>
      <c r="AC15" s="36" t="s">
        <v>33</v>
      </c>
      <c r="AD15" s="40" t="s">
        <v>34</v>
      </c>
      <c r="AE15" s="41"/>
    </row>
    <row r="16" spans="1:31" s="42" customFormat="1" ht="13.5" customHeight="1" x14ac:dyDescent="0.2">
      <c r="A16" s="36" t="s">
        <v>29</v>
      </c>
      <c r="B16" s="37" t="s">
        <v>49</v>
      </c>
      <c r="C16" s="36" t="s">
        <v>50</v>
      </c>
      <c r="D16" s="38">
        <f t="shared" si="0"/>
        <v>65217</v>
      </c>
      <c r="E16" s="38">
        <f t="shared" si="1"/>
        <v>3471</v>
      </c>
      <c r="F16" s="59">
        <f t="shared" si="2"/>
        <v>5.3222319333915999</v>
      </c>
      <c r="G16" s="38">
        <v>3471</v>
      </c>
      <c r="H16" s="38">
        <v>0</v>
      </c>
      <c r="I16" s="38">
        <f t="shared" si="3"/>
        <v>61746</v>
      </c>
      <c r="J16" s="39">
        <f t="shared" si="4"/>
        <v>94.677768066608408</v>
      </c>
      <c r="K16" s="38">
        <v>24308</v>
      </c>
      <c r="L16" s="39">
        <f t="shared" si="5"/>
        <v>37.272490301608471</v>
      </c>
      <c r="M16" s="38">
        <v>0</v>
      </c>
      <c r="N16" s="39">
        <f t="shared" si="6"/>
        <v>0</v>
      </c>
      <c r="O16" s="52">
        <v>0</v>
      </c>
      <c r="P16" s="38">
        <f t="shared" si="7"/>
        <v>37438</v>
      </c>
      <c r="Q16" s="38">
        <v>13940</v>
      </c>
      <c r="R16" s="38">
        <v>23498</v>
      </c>
      <c r="S16" s="38">
        <v>0</v>
      </c>
      <c r="T16" s="39">
        <f t="shared" si="8"/>
        <v>57.405277764999916</v>
      </c>
      <c r="U16" s="38">
        <v>1193</v>
      </c>
      <c r="V16" s="36"/>
      <c r="W16" s="36"/>
      <c r="X16" s="36"/>
      <c r="Y16" s="36" t="s">
        <v>33</v>
      </c>
      <c r="Z16" s="36"/>
      <c r="AA16" s="36"/>
      <c r="AB16" s="36"/>
      <c r="AC16" s="36" t="s">
        <v>33</v>
      </c>
      <c r="AD16" s="40" t="s">
        <v>34</v>
      </c>
      <c r="AE16" s="41"/>
    </row>
    <row r="17" spans="1:31" s="42" customFormat="1" ht="13.5" customHeight="1" x14ac:dyDescent="0.2">
      <c r="A17" s="36" t="s">
        <v>29</v>
      </c>
      <c r="B17" s="37" t="s">
        <v>51</v>
      </c>
      <c r="C17" s="36" t="s">
        <v>52</v>
      </c>
      <c r="D17" s="38">
        <f t="shared" si="0"/>
        <v>47042</v>
      </c>
      <c r="E17" s="38">
        <f t="shared" si="1"/>
        <v>6891</v>
      </c>
      <c r="F17" s="59">
        <f t="shared" si="2"/>
        <v>14.648611878746651</v>
      </c>
      <c r="G17" s="38">
        <v>6733</v>
      </c>
      <c r="H17" s="38">
        <v>158</v>
      </c>
      <c r="I17" s="38">
        <f t="shared" si="3"/>
        <v>40151</v>
      </c>
      <c r="J17" s="39">
        <f t="shared" si="4"/>
        <v>85.351388121253351</v>
      </c>
      <c r="K17" s="38">
        <v>25778</v>
      </c>
      <c r="L17" s="39">
        <f t="shared" si="5"/>
        <v>54.797840227881466</v>
      </c>
      <c r="M17" s="38">
        <v>0</v>
      </c>
      <c r="N17" s="39">
        <f t="shared" si="6"/>
        <v>0</v>
      </c>
      <c r="O17" s="52">
        <v>1750</v>
      </c>
      <c r="P17" s="38">
        <f t="shared" si="7"/>
        <v>12623</v>
      </c>
      <c r="Q17" s="38">
        <v>737</v>
      </c>
      <c r="R17" s="38">
        <v>11886</v>
      </c>
      <c r="S17" s="38">
        <v>0</v>
      </c>
      <c r="T17" s="39">
        <f t="shared" si="8"/>
        <v>26.833467964797414</v>
      </c>
      <c r="U17" s="38">
        <v>922</v>
      </c>
      <c r="V17" s="36" t="s">
        <v>33</v>
      </c>
      <c r="W17" s="36"/>
      <c r="X17" s="36"/>
      <c r="Y17" s="36"/>
      <c r="Z17" s="36" t="s">
        <v>33</v>
      </c>
      <c r="AA17" s="36"/>
      <c r="AB17" s="36"/>
      <c r="AC17" s="36"/>
      <c r="AD17" s="40" t="s">
        <v>34</v>
      </c>
      <c r="AE17" s="41"/>
    </row>
    <row r="18" spans="1:31" s="42" customFormat="1" ht="13.5" customHeight="1" x14ac:dyDescent="0.2">
      <c r="A18" s="36" t="s">
        <v>29</v>
      </c>
      <c r="B18" s="37" t="s">
        <v>53</v>
      </c>
      <c r="C18" s="36" t="s">
        <v>54</v>
      </c>
      <c r="D18" s="38">
        <f t="shared" si="0"/>
        <v>56550</v>
      </c>
      <c r="E18" s="38">
        <f t="shared" si="1"/>
        <v>1532</v>
      </c>
      <c r="F18" s="59">
        <f t="shared" si="2"/>
        <v>2.7091069849690541</v>
      </c>
      <c r="G18" s="38">
        <v>1532</v>
      </c>
      <c r="H18" s="38">
        <v>0</v>
      </c>
      <c r="I18" s="38">
        <f t="shared" si="3"/>
        <v>55018</v>
      </c>
      <c r="J18" s="39">
        <f t="shared" si="4"/>
        <v>97.290893015030946</v>
      </c>
      <c r="K18" s="38">
        <v>45079</v>
      </c>
      <c r="L18" s="39">
        <f t="shared" si="5"/>
        <v>79.715296198054816</v>
      </c>
      <c r="M18" s="38">
        <v>0</v>
      </c>
      <c r="N18" s="39">
        <f t="shared" si="6"/>
        <v>0</v>
      </c>
      <c r="O18" s="52">
        <v>2505</v>
      </c>
      <c r="P18" s="38">
        <f t="shared" si="7"/>
        <v>7434</v>
      </c>
      <c r="Q18" s="38">
        <v>2280</v>
      </c>
      <c r="R18" s="38">
        <v>5154</v>
      </c>
      <c r="S18" s="38">
        <v>0</v>
      </c>
      <c r="T18" s="39">
        <f t="shared" si="8"/>
        <v>13.145888594164457</v>
      </c>
      <c r="U18" s="38">
        <v>5268</v>
      </c>
      <c r="V18" s="36"/>
      <c r="W18" s="36"/>
      <c r="X18" s="36"/>
      <c r="Y18" s="36" t="s">
        <v>33</v>
      </c>
      <c r="Z18" s="36"/>
      <c r="AA18" s="36"/>
      <c r="AB18" s="36"/>
      <c r="AC18" s="36" t="s">
        <v>33</v>
      </c>
      <c r="AD18" s="40" t="s">
        <v>34</v>
      </c>
      <c r="AE18" s="41"/>
    </row>
    <row r="19" spans="1:31" s="42" customFormat="1" ht="13.5" customHeight="1" x14ac:dyDescent="0.2">
      <c r="A19" s="36" t="s">
        <v>29</v>
      </c>
      <c r="B19" s="37" t="s">
        <v>55</v>
      </c>
      <c r="C19" s="36" t="s">
        <v>56</v>
      </c>
      <c r="D19" s="38">
        <f t="shared" si="0"/>
        <v>54571</v>
      </c>
      <c r="E19" s="38">
        <f t="shared" si="1"/>
        <v>7101</v>
      </c>
      <c r="F19" s="59">
        <f t="shared" si="2"/>
        <v>13.012405856590497</v>
      </c>
      <c r="G19" s="38">
        <v>7088</v>
      </c>
      <c r="H19" s="38">
        <v>13</v>
      </c>
      <c r="I19" s="38">
        <f t="shared" si="3"/>
        <v>47470</v>
      </c>
      <c r="J19" s="39">
        <f t="shared" si="4"/>
        <v>86.98759414340951</v>
      </c>
      <c r="K19" s="38">
        <v>40563</v>
      </c>
      <c r="L19" s="39">
        <f t="shared" si="5"/>
        <v>74.330688460904142</v>
      </c>
      <c r="M19" s="38">
        <v>0</v>
      </c>
      <c r="N19" s="39">
        <f t="shared" si="6"/>
        <v>0</v>
      </c>
      <c r="O19" s="52">
        <v>0</v>
      </c>
      <c r="P19" s="38">
        <f t="shared" si="7"/>
        <v>6907</v>
      </c>
      <c r="Q19" s="38">
        <v>3679</v>
      </c>
      <c r="R19" s="38">
        <v>3228</v>
      </c>
      <c r="S19" s="38">
        <v>0</v>
      </c>
      <c r="T19" s="39">
        <f t="shared" si="8"/>
        <v>12.656905682505359</v>
      </c>
      <c r="U19" s="38">
        <v>1901</v>
      </c>
      <c r="V19" s="36" t="s">
        <v>33</v>
      </c>
      <c r="W19" s="36"/>
      <c r="X19" s="36"/>
      <c r="Y19" s="36"/>
      <c r="Z19" s="36"/>
      <c r="AA19" s="36"/>
      <c r="AB19" s="36"/>
      <c r="AC19" s="36" t="s">
        <v>33</v>
      </c>
      <c r="AD19" s="40" t="s">
        <v>34</v>
      </c>
      <c r="AE19" s="41"/>
    </row>
    <row r="20" spans="1:31" s="42" customFormat="1" ht="13.5" customHeight="1" x14ac:dyDescent="0.2">
      <c r="A20" s="36" t="s">
        <v>29</v>
      </c>
      <c r="B20" s="37" t="s">
        <v>57</v>
      </c>
      <c r="C20" s="36" t="s">
        <v>58</v>
      </c>
      <c r="D20" s="38">
        <f t="shared" si="0"/>
        <v>143635</v>
      </c>
      <c r="E20" s="38">
        <f t="shared" si="1"/>
        <v>5507</v>
      </c>
      <c r="F20" s="59">
        <f t="shared" si="2"/>
        <v>3.8340237407317157</v>
      </c>
      <c r="G20" s="38">
        <v>5507</v>
      </c>
      <c r="H20" s="38">
        <v>0</v>
      </c>
      <c r="I20" s="38">
        <f t="shared" si="3"/>
        <v>138128</v>
      </c>
      <c r="J20" s="39">
        <f t="shared" si="4"/>
        <v>96.165976259268277</v>
      </c>
      <c r="K20" s="38">
        <v>107454</v>
      </c>
      <c r="L20" s="39">
        <f t="shared" si="5"/>
        <v>74.810457061301221</v>
      </c>
      <c r="M20" s="38">
        <v>0</v>
      </c>
      <c r="N20" s="39">
        <f t="shared" si="6"/>
        <v>0</v>
      </c>
      <c r="O20" s="52">
        <v>0</v>
      </c>
      <c r="P20" s="38">
        <f t="shared" si="7"/>
        <v>30674</v>
      </c>
      <c r="Q20" s="38">
        <v>5762</v>
      </c>
      <c r="R20" s="38">
        <v>24912</v>
      </c>
      <c r="S20" s="38">
        <v>0</v>
      </c>
      <c r="T20" s="39">
        <f t="shared" si="8"/>
        <v>21.35551919796707</v>
      </c>
      <c r="U20" s="38">
        <v>3306</v>
      </c>
      <c r="V20" s="36"/>
      <c r="W20" s="36"/>
      <c r="X20" s="36"/>
      <c r="Y20" s="36" t="s">
        <v>33</v>
      </c>
      <c r="Z20" s="36"/>
      <c r="AA20" s="36"/>
      <c r="AB20" s="36"/>
      <c r="AC20" s="36" t="s">
        <v>33</v>
      </c>
      <c r="AD20" s="40" t="s">
        <v>34</v>
      </c>
      <c r="AE20" s="41"/>
    </row>
    <row r="21" spans="1:31" s="42" customFormat="1" ht="13.5" customHeight="1" x14ac:dyDescent="0.2">
      <c r="A21" s="36" t="s">
        <v>29</v>
      </c>
      <c r="B21" s="37" t="s">
        <v>59</v>
      </c>
      <c r="C21" s="36" t="s">
        <v>60</v>
      </c>
      <c r="D21" s="38">
        <f t="shared" si="0"/>
        <v>99215</v>
      </c>
      <c r="E21" s="38">
        <f t="shared" si="1"/>
        <v>2740</v>
      </c>
      <c r="F21" s="59">
        <f t="shared" si="2"/>
        <v>2.7616791815753667</v>
      </c>
      <c r="G21" s="38">
        <v>2740</v>
      </c>
      <c r="H21" s="38">
        <v>0</v>
      </c>
      <c r="I21" s="38">
        <f t="shared" si="3"/>
        <v>96475</v>
      </c>
      <c r="J21" s="39">
        <f t="shared" si="4"/>
        <v>97.238320818424626</v>
      </c>
      <c r="K21" s="38">
        <v>87971</v>
      </c>
      <c r="L21" s="39">
        <f t="shared" si="5"/>
        <v>88.66703623444036</v>
      </c>
      <c r="M21" s="38">
        <v>0</v>
      </c>
      <c r="N21" s="39">
        <f t="shared" si="6"/>
        <v>0</v>
      </c>
      <c r="O21" s="52">
        <v>0</v>
      </c>
      <c r="P21" s="38">
        <f t="shared" si="7"/>
        <v>8504</v>
      </c>
      <c r="Q21" s="38">
        <v>2000</v>
      </c>
      <c r="R21" s="38">
        <v>6504</v>
      </c>
      <c r="S21" s="38">
        <v>0</v>
      </c>
      <c r="T21" s="39">
        <f t="shared" si="8"/>
        <v>8.5712845839842764</v>
      </c>
      <c r="U21" s="38">
        <v>7836</v>
      </c>
      <c r="V21" s="36"/>
      <c r="W21" s="36"/>
      <c r="X21" s="36"/>
      <c r="Y21" s="36" t="s">
        <v>33</v>
      </c>
      <c r="Z21" s="36"/>
      <c r="AA21" s="36"/>
      <c r="AB21" s="36"/>
      <c r="AC21" s="36" t="s">
        <v>33</v>
      </c>
      <c r="AD21" s="40" t="s">
        <v>34</v>
      </c>
      <c r="AE21" s="41"/>
    </row>
    <row r="22" spans="1:31" s="42" customFormat="1" ht="13.5" customHeight="1" x14ac:dyDescent="0.2">
      <c r="A22" s="36" t="s">
        <v>29</v>
      </c>
      <c r="B22" s="37" t="s">
        <v>61</v>
      </c>
      <c r="C22" s="36" t="s">
        <v>62</v>
      </c>
      <c r="D22" s="38">
        <f t="shared" si="0"/>
        <v>24844</v>
      </c>
      <c r="E22" s="38">
        <f t="shared" si="1"/>
        <v>1725</v>
      </c>
      <c r="F22" s="59">
        <f t="shared" si="2"/>
        <v>6.943326356464337</v>
      </c>
      <c r="G22" s="38">
        <v>1725</v>
      </c>
      <c r="H22" s="38">
        <v>0</v>
      </c>
      <c r="I22" s="38">
        <f t="shared" si="3"/>
        <v>23119</v>
      </c>
      <c r="J22" s="39">
        <f t="shared" si="4"/>
        <v>93.05667364353566</v>
      </c>
      <c r="K22" s="38">
        <v>5085</v>
      </c>
      <c r="L22" s="39">
        <f t="shared" si="5"/>
        <v>20.467718563838353</v>
      </c>
      <c r="M22" s="38">
        <v>0</v>
      </c>
      <c r="N22" s="39">
        <f t="shared" si="6"/>
        <v>0</v>
      </c>
      <c r="O22" s="52">
        <v>6936</v>
      </c>
      <c r="P22" s="38">
        <f t="shared" si="7"/>
        <v>11098</v>
      </c>
      <c r="Q22" s="38">
        <v>6759</v>
      </c>
      <c r="R22" s="38">
        <v>4339</v>
      </c>
      <c r="S22" s="38">
        <v>0</v>
      </c>
      <c r="T22" s="39">
        <f t="shared" si="8"/>
        <v>44.670745451618096</v>
      </c>
      <c r="U22" s="38">
        <v>656</v>
      </c>
      <c r="V22" s="36"/>
      <c r="W22" s="36"/>
      <c r="X22" s="36"/>
      <c r="Y22" s="36" t="s">
        <v>33</v>
      </c>
      <c r="Z22" s="36"/>
      <c r="AA22" s="36"/>
      <c r="AB22" s="36"/>
      <c r="AC22" s="36" t="s">
        <v>33</v>
      </c>
      <c r="AD22" s="40" t="s">
        <v>34</v>
      </c>
      <c r="AE22" s="41"/>
    </row>
    <row r="23" spans="1:31" s="42" customFormat="1" ht="13.5" customHeight="1" x14ac:dyDescent="0.2">
      <c r="A23" s="36" t="s">
        <v>29</v>
      </c>
      <c r="B23" s="37" t="s">
        <v>63</v>
      </c>
      <c r="C23" s="36" t="s">
        <v>64</v>
      </c>
      <c r="D23" s="38">
        <f t="shared" si="0"/>
        <v>56631</v>
      </c>
      <c r="E23" s="38">
        <f t="shared" si="1"/>
        <v>637</v>
      </c>
      <c r="F23" s="59">
        <f t="shared" si="2"/>
        <v>1.1248256255407816</v>
      </c>
      <c r="G23" s="38">
        <v>637</v>
      </c>
      <c r="H23" s="38">
        <v>0</v>
      </c>
      <c r="I23" s="38">
        <f t="shared" si="3"/>
        <v>55994</v>
      </c>
      <c r="J23" s="39">
        <f t="shared" si="4"/>
        <v>98.87517437445922</v>
      </c>
      <c r="K23" s="38">
        <v>2960</v>
      </c>
      <c r="L23" s="39">
        <f t="shared" si="5"/>
        <v>5.2268192332821251</v>
      </c>
      <c r="M23" s="38">
        <v>2082</v>
      </c>
      <c r="N23" s="39">
        <f t="shared" si="6"/>
        <v>3.6764316363829002</v>
      </c>
      <c r="O23" s="52">
        <v>337</v>
      </c>
      <c r="P23" s="38">
        <f t="shared" si="7"/>
        <v>50615</v>
      </c>
      <c r="Q23" s="38">
        <v>21919</v>
      </c>
      <c r="R23" s="38">
        <v>27573</v>
      </c>
      <c r="S23" s="38">
        <v>1123</v>
      </c>
      <c r="T23" s="39">
        <f t="shared" si="8"/>
        <v>89.376843071815799</v>
      </c>
      <c r="U23" s="38">
        <v>2342</v>
      </c>
      <c r="V23" s="36"/>
      <c r="W23" s="36"/>
      <c r="X23" s="36"/>
      <c r="Y23" s="36" t="s">
        <v>33</v>
      </c>
      <c r="Z23" s="36"/>
      <c r="AA23" s="36"/>
      <c r="AB23" s="36"/>
      <c r="AC23" s="36" t="s">
        <v>33</v>
      </c>
      <c r="AD23" s="40" t="s">
        <v>34</v>
      </c>
      <c r="AE23" s="41"/>
    </row>
    <row r="24" spans="1:31" s="42" customFormat="1" ht="13.5" customHeight="1" x14ac:dyDescent="0.2">
      <c r="A24" s="36" t="s">
        <v>29</v>
      </c>
      <c r="B24" s="37" t="s">
        <v>65</v>
      </c>
      <c r="C24" s="36" t="s">
        <v>66</v>
      </c>
      <c r="D24" s="38">
        <f t="shared" si="0"/>
        <v>22154</v>
      </c>
      <c r="E24" s="38">
        <f t="shared" si="1"/>
        <v>162</v>
      </c>
      <c r="F24" s="59">
        <f t="shared" si="2"/>
        <v>0.73124492191026458</v>
      </c>
      <c r="G24" s="38">
        <v>162</v>
      </c>
      <c r="H24" s="38">
        <v>0</v>
      </c>
      <c r="I24" s="38">
        <f t="shared" si="3"/>
        <v>21992</v>
      </c>
      <c r="J24" s="39">
        <f t="shared" si="4"/>
        <v>99.268755078089725</v>
      </c>
      <c r="K24" s="38">
        <v>15412</v>
      </c>
      <c r="L24" s="39">
        <f t="shared" si="5"/>
        <v>69.567572447413568</v>
      </c>
      <c r="M24" s="38">
        <v>0</v>
      </c>
      <c r="N24" s="39">
        <f t="shared" si="6"/>
        <v>0</v>
      </c>
      <c r="O24" s="52">
        <v>3020</v>
      </c>
      <c r="P24" s="38">
        <f t="shared" si="7"/>
        <v>3560</v>
      </c>
      <c r="Q24" s="38">
        <v>1650</v>
      </c>
      <c r="R24" s="38">
        <v>1910</v>
      </c>
      <c r="S24" s="38">
        <v>0</v>
      </c>
      <c r="T24" s="39">
        <f t="shared" si="8"/>
        <v>16.069332851855194</v>
      </c>
      <c r="U24" s="38">
        <v>188</v>
      </c>
      <c r="V24" s="36"/>
      <c r="W24" s="36"/>
      <c r="X24" s="36"/>
      <c r="Y24" s="36" t="s">
        <v>33</v>
      </c>
      <c r="Z24" s="36"/>
      <c r="AA24" s="36"/>
      <c r="AB24" s="36"/>
      <c r="AC24" s="36" t="s">
        <v>33</v>
      </c>
      <c r="AD24" s="40" t="s">
        <v>34</v>
      </c>
      <c r="AE24" s="41"/>
    </row>
    <row r="25" spans="1:31" s="42" customFormat="1" ht="13.5" customHeight="1" x14ac:dyDescent="0.2">
      <c r="A25" s="36" t="s">
        <v>29</v>
      </c>
      <c r="B25" s="37" t="s">
        <v>67</v>
      </c>
      <c r="C25" s="36" t="s">
        <v>68</v>
      </c>
      <c r="D25" s="38">
        <f t="shared" si="0"/>
        <v>32493</v>
      </c>
      <c r="E25" s="38">
        <f t="shared" si="1"/>
        <v>1144</v>
      </c>
      <c r="F25" s="59">
        <f t="shared" si="2"/>
        <v>3.5207583171760071</v>
      </c>
      <c r="G25" s="38">
        <v>1056</v>
      </c>
      <c r="H25" s="38">
        <v>88</v>
      </c>
      <c r="I25" s="38">
        <f t="shared" si="3"/>
        <v>31349</v>
      </c>
      <c r="J25" s="39">
        <f t="shared" si="4"/>
        <v>96.479241682823996</v>
      </c>
      <c r="K25" s="38">
        <v>5277</v>
      </c>
      <c r="L25" s="39">
        <f t="shared" si="5"/>
        <v>16.240421013756809</v>
      </c>
      <c r="M25" s="38">
        <v>0</v>
      </c>
      <c r="N25" s="39">
        <f t="shared" si="6"/>
        <v>0</v>
      </c>
      <c r="O25" s="52">
        <v>9626</v>
      </c>
      <c r="P25" s="38">
        <f t="shared" si="7"/>
        <v>16446</v>
      </c>
      <c r="Q25" s="38">
        <v>6889</v>
      </c>
      <c r="R25" s="38">
        <v>9557</v>
      </c>
      <c r="S25" s="38">
        <v>0</v>
      </c>
      <c r="T25" s="39">
        <f t="shared" si="8"/>
        <v>50.613978395346692</v>
      </c>
      <c r="U25" s="38">
        <v>578</v>
      </c>
      <c r="V25" s="36"/>
      <c r="W25" s="36"/>
      <c r="X25" s="36"/>
      <c r="Y25" s="36" t="s">
        <v>33</v>
      </c>
      <c r="Z25" s="36"/>
      <c r="AA25" s="36"/>
      <c r="AB25" s="36"/>
      <c r="AC25" s="36" t="s">
        <v>33</v>
      </c>
      <c r="AD25" s="40" t="s">
        <v>34</v>
      </c>
      <c r="AE25" s="41"/>
    </row>
    <row r="26" spans="1:31" s="42" customFormat="1" ht="13.5" customHeight="1" x14ac:dyDescent="0.2">
      <c r="A26" s="36" t="s">
        <v>29</v>
      </c>
      <c r="B26" s="37" t="s">
        <v>69</v>
      </c>
      <c r="C26" s="36" t="s">
        <v>70</v>
      </c>
      <c r="D26" s="38">
        <f t="shared" si="0"/>
        <v>38265</v>
      </c>
      <c r="E26" s="38">
        <f t="shared" si="1"/>
        <v>3687</v>
      </c>
      <c r="F26" s="59">
        <f t="shared" si="2"/>
        <v>9.6354370834966669</v>
      </c>
      <c r="G26" s="38">
        <v>3687</v>
      </c>
      <c r="H26" s="38">
        <v>0</v>
      </c>
      <c r="I26" s="38">
        <f t="shared" si="3"/>
        <v>34578</v>
      </c>
      <c r="J26" s="39">
        <f t="shared" si="4"/>
        <v>90.364562916503331</v>
      </c>
      <c r="K26" s="38">
        <v>18036</v>
      </c>
      <c r="L26" s="39">
        <f t="shared" si="5"/>
        <v>47.134457075656606</v>
      </c>
      <c r="M26" s="38">
        <v>0</v>
      </c>
      <c r="N26" s="39">
        <f t="shared" si="6"/>
        <v>0</v>
      </c>
      <c r="O26" s="52">
        <v>7074</v>
      </c>
      <c r="P26" s="38">
        <f t="shared" si="7"/>
        <v>9468</v>
      </c>
      <c r="Q26" s="38">
        <v>3838</v>
      </c>
      <c r="R26" s="38">
        <v>5630</v>
      </c>
      <c r="S26" s="38">
        <v>0</v>
      </c>
      <c r="T26" s="39">
        <f t="shared" si="8"/>
        <v>24.743237945903569</v>
      </c>
      <c r="U26" s="38">
        <v>532</v>
      </c>
      <c r="V26" s="36"/>
      <c r="W26" s="36"/>
      <c r="X26" s="36"/>
      <c r="Y26" s="36" t="s">
        <v>33</v>
      </c>
      <c r="Z26" s="36"/>
      <c r="AA26" s="36"/>
      <c r="AB26" s="36"/>
      <c r="AC26" s="36" t="s">
        <v>33</v>
      </c>
      <c r="AD26" s="40" t="s">
        <v>34</v>
      </c>
      <c r="AE26" s="41"/>
    </row>
    <row r="27" spans="1:31" s="42" customFormat="1" ht="13.5" customHeight="1" x14ac:dyDescent="0.2">
      <c r="A27" s="36" t="s">
        <v>29</v>
      </c>
      <c r="B27" s="37" t="s">
        <v>71</v>
      </c>
      <c r="C27" s="36" t="s">
        <v>72</v>
      </c>
      <c r="D27" s="38">
        <f t="shared" si="0"/>
        <v>29862</v>
      </c>
      <c r="E27" s="38">
        <f t="shared" si="1"/>
        <v>1004</v>
      </c>
      <c r="F27" s="59">
        <f t="shared" si="2"/>
        <v>3.3621324760565265</v>
      </c>
      <c r="G27" s="38">
        <v>1004</v>
      </c>
      <c r="H27" s="38">
        <v>0</v>
      </c>
      <c r="I27" s="38">
        <f t="shared" si="3"/>
        <v>28858</v>
      </c>
      <c r="J27" s="39">
        <f t="shared" si="4"/>
        <v>96.63786752394347</v>
      </c>
      <c r="K27" s="38">
        <v>16655</v>
      </c>
      <c r="L27" s="39">
        <f t="shared" si="5"/>
        <v>55.773223494742489</v>
      </c>
      <c r="M27" s="38">
        <v>0</v>
      </c>
      <c r="N27" s="39">
        <f t="shared" si="6"/>
        <v>0</v>
      </c>
      <c r="O27" s="52">
        <v>5910</v>
      </c>
      <c r="P27" s="38">
        <f t="shared" si="7"/>
        <v>6293</v>
      </c>
      <c r="Q27" s="38">
        <v>2095</v>
      </c>
      <c r="R27" s="38">
        <v>4198</v>
      </c>
      <c r="S27" s="38">
        <v>0</v>
      </c>
      <c r="T27" s="39">
        <f t="shared" si="8"/>
        <v>21.073605250820439</v>
      </c>
      <c r="U27" s="38">
        <v>534</v>
      </c>
      <c r="V27" s="36"/>
      <c r="W27" s="36"/>
      <c r="X27" s="36"/>
      <c r="Y27" s="36" t="s">
        <v>33</v>
      </c>
      <c r="Z27" s="36"/>
      <c r="AA27" s="36"/>
      <c r="AB27" s="36"/>
      <c r="AC27" s="36" t="s">
        <v>33</v>
      </c>
      <c r="AD27" s="40" t="s">
        <v>34</v>
      </c>
      <c r="AE27" s="41"/>
    </row>
    <row r="28" spans="1:31" s="42" customFormat="1" ht="13.5" customHeight="1" x14ac:dyDescent="0.2">
      <c r="A28" s="36" t="s">
        <v>29</v>
      </c>
      <c r="B28" s="37" t="s">
        <v>73</v>
      </c>
      <c r="C28" s="36" t="s">
        <v>74</v>
      </c>
      <c r="D28" s="38">
        <f t="shared" si="0"/>
        <v>32139</v>
      </c>
      <c r="E28" s="38">
        <f t="shared" si="1"/>
        <v>1733</v>
      </c>
      <c r="F28" s="59">
        <f t="shared" si="2"/>
        <v>5.3922026198699404</v>
      </c>
      <c r="G28" s="38">
        <v>1733</v>
      </c>
      <c r="H28" s="38">
        <v>0</v>
      </c>
      <c r="I28" s="38">
        <f t="shared" si="3"/>
        <v>30406</v>
      </c>
      <c r="J28" s="39">
        <f t="shared" si="4"/>
        <v>94.607797380130066</v>
      </c>
      <c r="K28" s="38">
        <v>16574</v>
      </c>
      <c r="L28" s="39">
        <f t="shared" si="5"/>
        <v>51.56974392482654</v>
      </c>
      <c r="M28" s="38">
        <v>0</v>
      </c>
      <c r="N28" s="39">
        <f t="shared" si="6"/>
        <v>0</v>
      </c>
      <c r="O28" s="52">
        <v>2841</v>
      </c>
      <c r="P28" s="38">
        <f t="shared" si="7"/>
        <v>10991</v>
      </c>
      <c r="Q28" s="38">
        <v>7026</v>
      </c>
      <c r="R28" s="38">
        <v>3965</v>
      </c>
      <c r="S28" s="38">
        <v>0</v>
      </c>
      <c r="T28" s="39">
        <f t="shared" si="8"/>
        <v>34.198326021344783</v>
      </c>
      <c r="U28" s="38">
        <v>801</v>
      </c>
      <c r="V28" s="36" t="s">
        <v>33</v>
      </c>
      <c r="W28" s="36"/>
      <c r="X28" s="36"/>
      <c r="Y28" s="36"/>
      <c r="Z28" s="36"/>
      <c r="AA28" s="36"/>
      <c r="AB28" s="36"/>
      <c r="AC28" s="36" t="s">
        <v>33</v>
      </c>
      <c r="AD28" s="40" t="s">
        <v>34</v>
      </c>
      <c r="AE28" s="41"/>
    </row>
    <row r="29" spans="1:31" s="42" customFormat="1" ht="13.5" customHeight="1" x14ac:dyDescent="0.2">
      <c r="A29" s="36" t="s">
        <v>29</v>
      </c>
      <c r="B29" s="37" t="s">
        <v>75</v>
      </c>
      <c r="C29" s="36" t="s">
        <v>76</v>
      </c>
      <c r="D29" s="38">
        <f t="shared" si="0"/>
        <v>26121</v>
      </c>
      <c r="E29" s="38">
        <f t="shared" si="1"/>
        <v>208</v>
      </c>
      <c r="F29" s="59">
        <f t="shared" si="2"/>
        <v>0.79629416944221132</v>
      </c>
      <c r="G29" s="38">
        <v>208</v>
      </c>
      <c r="H29" s="38">
        <v>0</v>
      </c>
      <c r="I29" s="38">
        <f t="shared" si="3"/>
        <v>25913</v>
      </c>
      <c r="J29" s="39">
        <f t="shared" si="4"/>
        <v>99.20370583055778</v>
      </c>
      <c r="K29" s="38">
        <v>24203</v>
      </c>
      <c r="L29" s="39">
        <f t="shared" si="5"/>
        <v>92.657248956778076</v>
      </c>
      <c r="M29" s="38">
        <v>0</v>
      </c>
      <c r="N29" s="39">
        <f t="shared" si="6"/>
        <v>0</v>
      </c>
      <c r="O29" s="52">
        <v>0</v>
      </c>
      <c r="P29" s="38">
        <f t="shared" si="7"/>
        <v>1710</v>
      </c>
      <c r="Q29" s="38">
        <v>1260</v>
      </c>
      <c r="R29" s="38">
        <v>450</v>
      </c>
      <c r="S29" s="38">
        <v>0</v>
      </c>
      <c r="T29" s="39">
        <f t="shared" si="8"/>
        <v>6.5464568737797171</v>
      </c>
      <c r="U29" s="38">
        <v>655</v>
      </c>
      <c r="V29" s="36"/>
      <c r="W29" s="36"/>
      <c r="X29" s="36"/>
      <c r="Y29" s="36" t="s">
        <v>33</v>
      </c>
      <c r="Z29" s="36"/>
      <c r="AA29" s="36"/>
      <c r="AB29" s="36"/>
      <c r="AC29" s="36" t="s">
        <v>33</v>
      </c>
      <c r="AD29" s="40" t="s">
        <v>34</v>
      </c>
      <c r="AE29" s="41"/>
    </row>
    <row r="30" spans="1:31" s="42" customFormat="1" ht="13.5" customHeight="1" x14ac:dyDescent="0.2">
      <c r="A30" s="36" t="s">
        <v>29</v>
      </c>
      <c r="B30" s="37" t="s">
        <v>77</v>
      </c>
      <c r="C30" s="36" t="s">
        <v>78</v>
      </c>
      <c r="D30" s="38">
        <f t="shared" si="0"/>
        <v>22062</v>
      </c>
      <c r="E30" s="38">
        <f t="shared" si="1"/>
        <v>1230</v>
      </c>
      <c r="F30" s="59">
        <f t="shared" si="2"/>
        <v>5.5751971716072886</v>
      </c>
      <c r="G30" s="38">
        <v>1230</v>
      </c>
      <c r="H30" s="38">
        <v>0</v>
      </c>
      <c r="I30" s="38">
        <f t="shared" si="3"/>
        <v>20832</v>
      </c>
      <c r="J30" s="39">
        <f t="shared" si="4"/>
        <v>94.4248028283927</v>
      </c>
      <c r="K30" s="38">
        <v>17276</v>
      </c>
      <c r="L30" s="39">
        <f t="shared" si="5"/>
        <v>78.306590517632131</v>
      </c>
      <c r="M30" s="38">
        <v>0</v>
      </c>
      <c r="N30" s="39">
        <f t="shared" si="6"/>
        <v>0</v>
      </c>
      <c r="O30" s="52">
        <v>0</v>
      </c>
      <c r="P30" s="38">
        <f t="shared" si="7"/>
        <v>3556</v>
      </c>
      <c r="Q30" s="38">
        <v>2682</v>
      </c>
      <c r="R30" s="38">
        <v>874</v>
      </c>
      <c r="S30" s="38">
        <v>0</v>
      </c>
      <c r="T30" s="39">
        <f t="shared" si="8"/>
        <v>16.118212310760587</v>
      </c>
      <c r="U30" s="38">
        <v>329</v>
      </c>
      <c r="V30" s="36"/>
      <c r="W30" s="36"/>
      <c r="X30" s="36"/>
      <c r="Y30" s="36" t="s">
        <v>33</v>
      </c>
      <c r="Z30" s="36"/>
      <c r="AA30" s="36"/>
      <c r="AB30" s="36"/>
      <c r="AC30" s="36" t="s">
        <v>33</v>
      </c>
      <c r="AD30" s="40" t="s">
        <v>34</v>
      </c>
      <c r="AE30" s="41"/>
    </row>
    <row r="31" spans="1:31" s="42" customFormat="1" ht="13.5" customHeight="1" x14ac:dyDescent="0.2">
      <c r="A31" s="36" t="s">
        <v>29</v>
      </c>
      <c r="B31" s="37" t="s">
        <v>79</v>
      </c>
      <c r="C31" s="36" t="s">
        <v>80</v>
      </c>
      <c r="D31" s="38">
        <f t="shared" si="0"/>
        <v>26292</v>
      </c>
      <c r="E31" s="38">
        <f t="shared" si="1"/>
        <v>2806</v>
      </c>
      <c r="F31" s="59">
        <f t="shared" si="2"/>
        <v>10.672447892895178</v>
      </c>
      <c r="G31" s="38">
        <v>2806</v>
      </c>
      <c r="H31" s="38">
        <v>0</v>
      </c>
      <c r="I31" s="38">
        <f t="shared" si="3"/>
        <v>23486</v>
      </c>
      <c r="J31" s="39">
        <f t="shared" si="4"/>
        <v>89.327552107104822</v>
      </c>
      <c r="K31" s="38">
        <v>6363</v>
      </c>
      <c r="L31" s="39">
        <f t="shared" si="5"/>
        <v>24.201277955271568</v>
      </c>
      <c r="M31" s="38">
        <v>880</v>
      </c>
      <c r="N31" s="39">
        <f t="shared" si="6"/>
        <v>3.347025711242964</v>
      </c>
      <c r="O31" s="52">
        <v>401</v>
      </c>
      <c r="P31" s="38">
        <f t="shared" si="7"/>
        <v>15842</v>
      </c>
      <c r="Q31" s="38">
        <v>7551</v>
      </c>
      <c r="R31" s="38">
        <v>8291</v>
      </c>
      <c r="S31" s="38">
        <v>0</v>
      </c>
      <c r="T31" s="39">
        <f t="shared" si="8"/>
        <v>60.254069678989808</v>
      </c>
      <c r="U31" s="38">
        <v>609</v>
      </c>
      <c r="V31" s="36" t="s">
        <v>33</v>
      </c>
      <c r="W31" s="36"/>
      <c r="X31" s="36"/>
      <c r="Y31" s="36"/>
      <c r="Z31" s="36"/>
      <c r="AA31" s="36" t="s">
        <v>33</v>
      </c>
      <c r="AB31" s="36"/>
      <c r="AC31" s="36"/>
      <c r="AD31" s="40" t="s">
        <v>34</v>
      </c>
      <c r="AE31" s="41"/>
    </row>
    <row r="32" spans="1:31" s="42" customFormat="1" ht="13.5" customHeight="1" x14ac:dyDescent="0.2">
      <c r="A32" s="36" t="s">
        <v>29</v>
      </c>
      <c r="B32" s="37" t="s">
        <v>81</v>
      </c>
      <c r="C32" s="36" t="s">
        <v>82</v>
      </c>
      <c r="D32" s="38">
        <f t="shared" si="0"/>
        <v>26652</v>
      </c>
      <c r="E32" s="38">
        <f t="shared" si="1"/>
        <v>1000</v>
      </c>
      <c r="F32" s="59">
        <f t="shared" si="2"/>
        <v>3.7520636349992498</v>
      </c>
      <c r="G32" s="38">
        <v>980</v>
      </c>
      <c r="H32" s="38">
        <v>20</v>
      </c>
      <c r="I32" s="38">
        <f t="shared" si="3"/>
        <v>25652</v>
      </c>
      <c r="J32" s="39">
        <f t="shared" si="4"/>
        <v>96.247936365000754</v>
      </c>
      <c r="K32" s="38">
        <v>11798</v>
      </c>
      <c r="L32" s="39">
        <f t="shared" si="5"/>
        <v>44.266846765721148</v>
      </c>
      <c r="M32" s="38">
        <v>0</v>
      </c>
      <c r="N32" s="39">
        <f t="shared" si="6"/>
        <v>0</v>
      </c>
      <c r="O32" s="52">
        <v>404</v>
      </c>
      <c r="P32" s="38">
        <f t="shared" si="7"/>
        <v>13450</v>
      </c>
      <c r="Q32" s="38">
        <v>6017</v>
      </c>
      <c r="R32" s="38">
        <v>7433</v>
      </c>
      <c r="S32" s="38">
        <v>0</v>
      </c>
      <c r="T32" s="39">
        <f t="shared" si="8"/>
        <v>50.465255890739904</v>
      </c>
      <c r="U32" s="38">
        <v>881</v>
      </c>
      <c r="V32" s="36"/>
      <c r="W32" s="36"/>
      <c r="X32" s="36"/>
      <c r="Y32" s="36" t="s">
        <v>33</v>
      </c>
      <c r="Z32" s="36"/>
      <c r="AA32" s="36"/>
      <c r="AB32" s="36"/>
      <c r="AC32" s="36" t="s">
        <v>33</v>
      </c>
      <c r="AD32" s="40" t="s">
        <v>34</v>
      </c>
      <c r="AE32" s="41"/>
    </row>
    <row r="33" spans="1:31" s="42" customFormat="1" ht="13.5" customHeight="1" x14ac:dyDescent="0.2">
      <c r="A33" s="36" t="s">
        <v>29</v>
      </c>
      <c r="B33" s="37" t="s">
        <v>83</v>
      </c>
      <c r="C33" s="36" t="s">
        <v>84</v>
      </c>
      <c r="D33" s="38">
        <f t="shared" si="0"/>
        <v>6411</v>
      </c>
      <c r="E33" s="38">
        <f t="shared" si="1"/>
        <v>421</v>
      </c>
      <c r="F33" s="59">
        <f t="shared" si="2"/>
        <v>6.5668382467633748</v>
      </c>
      <c r="G33" s="38">
        <v>421</v>
      </c>
      <c r="H33" s="38">
        <v>0</v>
      </c>
      <c r="I33" s="38">
        <f t="shared" si="3"/>
        <v>5990</v>
      </c>
      <c r="J33" s="39">
        <f t="shared" si="4"/>
        <v>93.433161753236632</v>
      </c>
      <c r="K33" s="38">
        <v>4284</v>
      </c>
      <c r="L33" s="39">
        <f t="shared" si="5"/>
        <v>66.822648572765559</v>
      </c>
      <c r="M33" s="38">
        <v>0</v>
      </c>
      <c r="N33" s="39">
        <f t="shared" si="6"/>
        <v>0</v>
      </c>
      <c r="O33" s="52">
        <v>584</v>
      </c>
      <c r="P33" s="38">
        <f t="shared" si="7"/>
        <v>1122</v>
      </c>
      <c r="Q33" s="38">
        <v>565</v>
      </c>
      <c r="R33" s="38">
        <v>557</v>
      </c>
      <c r="S33" s="38">
        <v>0</v>
      </c>
      <c r="T33" s="39">
        <f t="shared" si="8"/>
        <v>17.501169864295743</v>
      </c>
      <c r="U33" s="38">
        <v>149</v>
      </c>
      <c r="V33" s="36"/>
      <c r="W33" s="36"/>
      <c r="X33" s="36"/>
      <c r="Y33" s="36" t="s">
        <v>33</v>
      </c>
      <c r="Z33" s="36"/>
      <c r="AA33" s="36"/>
      <c r="AB33" s="36"/>
      <c r="AC33" s="36" t="s">
        <v>33</v>
      </c>
      <c r="AD33" s="40" t="s">
        <v>34</v>
      </c>
      <c r="AE33" s="41"/>
    </row>
    <row r="34" spans="1:31" s="42" customFormat="1" ht="13.5" customHeight="1" x14ac:dyDescent="0.2">
      <c r="A34" s="36" t="s">
        <v>29</v>
      </c>
      <c r="B34" s="37" t="s">
        <v>85</v>
      </c>
      <c r="C34" s="36" t="s">
        <v>86</v>
      </c>
      <c r="D34" s="38">
        <f t="shared" si="0"/>
        <v>18427</v>
      </c>
      <c r="E34" s="38">
        <f t="shared" si="1"/>
        <v>1286</v>
      </c>
      <c r="F34" s="59">
        <f t="shared" si="2"/>
        <v>6.9788896727627936</v>
      </c>
      <c r="G34" s="38">
        <v>1286</v>
      </c>
      <c r="H34" s="38">
        <v>0</v>
      </c>
      <c r="I34" s="38">
        <f t="shared" si="3"/>
        <v>17141</v>
      </c>
      <c r="J34" s="39">
        <f t="shared" si="4"/>
        <v>93.02111032723721</v>
      </c>
      <c r="K34" s="38">
        <v>8242</v>
      </c>
      <c r="L34" s="39">
        <f t="shared" si="5"/>
        <v>44.727845010039616</v>
      </c>
      <c r="M34" s="38">
        <v>0</v>
      </c>
      <c r="N34" s="39">
        <f t="shared" si="6"/>
        <v>0</v>
      </c>
      <c r="O34" s="52">
        <v>0</v>
      </c>
      <c r="P34" s="38">
        <f t="shared" si="7"/>
        <v>8899</v>
      </c>
      <c r="Q34" s="38">
        <v>5930</v>
      </c>
      <c r="R34" s="38">
        <v>2969</v>
      </c>
      <c r="S34" s="38">
        <v>0</v>
      </c>
      <c r="T34" s="39">
        <f t="shared" si="8"/>
        <v>48.293265317197594</v>
      </c>
      <c r="U34" s="38">
        <v>376</v>
      </c>
      <c r="V34" s="36" t="s">
        <v>33</v>
      </c>
      <c r="W34" s="36"/>
      <c r="X34" s="36"/>
      <c r="Y34" s="36"/>
      <c r="Z34" s="36" t="s">
        <v>33</v>
      </c>
      <c r="AA34" s="36"/>
      <c r="AB34" s="36"/>
      <c r="AC34" s="36"/>
      <c r="AD34" s="40" t="s">
        <v>34</v>
      </c>
      <c r="AE34" s="41"/>
    </row>
    <row r="35" spans="1:31" s="42" customFormat="1" ht="13.5" customHeight="1" x14ac:dyDescent="0.2">
      <c r="A35" s="36" t="s">
        <v>29</v>
      </c>
      <c r="B35" s="37" t="s">
        <v>87</v>
      </c>
      <c r="C35" s="36" t="s">
        <v>88</v>
      </c>
      <c r="D35" s="38">
        <f t="shared" si="0"/>
        <v>9466</v>
      </c>
      <c r="E35" s="38">
        <f t="shared" si="1"/>
        <v>445</v>
      </c>
      <c r="F35" s="59">
        <f t="shared" si="2"/>
        <v>4.7010352841749414</v>
      </c>
      <c r="G35" s="38">
        <v>445</v>
      </c>
      <c r="H35" s="38">
        <v>0</v>
      </c>
      <c r="I35" s="38">
        <f t="shared" si="3"/>
        <v>9021</v>
      </c>
      <c r="J35" s="39">
        <f t="shared" si="4"/>
        <v>95.298964715825065</v>
      </c>
      <c r="K35" s="38">
        <v>3995</v>
      </c>
      <c r="L35" s="39">
        <f t="shared" si="5"/>
        <v>42.203676315233466</v>
      </c>
      <c r="M35" s="38">
        <v>0</v>
      </c>
      <c r="N35" s="39">
        <f t="shared" si="6"/>
        <v>0</v>
      </c>
      <c r="O35" s="52">
        <v>0</v>
      </c>
      <c r="P35" s="38">
        <f t="shared" si="7"/>
        <v>5026</v>
      </c>
      <c r="Q35" s="38">
        <v>2926</v>
      </c>
      <c r="R35" s="38">
        <v>2100</v>
      </c>
      <c r="S35" s="38">
        <v>0</v>
      </c>
      <c r="T35" s="39">
        <f t="shared" si="8"/>
        <v>53.095288400591592</v>
      </c>
      <c r="U35" s="38">
        <v>396</v>
      </c>
      <c r="V35" s="36" t="s">
        <v>33</v>
      </c>
      <c r="W35" s="36"/>
      <c r="X35" s="36"/>
      <c r="Y35" s="36"/>
      <c r="Z35" s="36" t="s">
        <v>33</v>
      </c>
      <c r="AA35" s="36"/>
      <c r="AB35" s="36"/>
      <c r="AC35" s="36"/>
      <c r="AD35" s="40" t="s">
        <v>34</v>
      </c>
      <c r="AE35" s="41"/>
    </row>
    <row r="36" spans="1:31" s="42" customFormat="1" ht="13.5" customHeight="1" x14ac:dyDescent="0.2">
      <c r="A36" s="36" t="s">
        <v>29</v>
      </c>
      <c r="B36" s="37" t="s">
        <v>89</v>
      </c>
      <c r="C36" s="36" t="s">
        <v>90</v>
      </c>
      <c r="D36" s="38">
        <f t="shared" si="0"/>
        <v>14224</v>
      </c>
      <c r="E36" s="38">
        <f t="shared" si="1"/>
        <v>235</v>
      </c>
      <c r="F36" s="59">
        <f t="shared" si="2"/>
        <v>1.6521372328458943</v>
      </c>
      <c r="G36" s="38">
        <v>235</v>
      </c>
      <c r="H36" s="38">
        <v>0</v>
      </c>
      <c r="I36" s="38">
        <f t="shared" si="3"/>
        <v>13989</v>
      </c>
      <c r="J36" s="39">
        <f t="shared" si="4"/>
        <v>98.347862767154098</v>
      </c>
      <c r="K36" s="38">
        <v>12582</v>
      </c>
      <c r="L36" s="39">
        <f t="shared" si="5"/>
        <v>88.456130483689549</v>
      </c>
      <c r="M36" s="38">
        <v>0</v>
      </c>
      <c r="N36" s="39">
        <f t="shared" si="6"/>
        <v>0</v>
      </c>
      <c r="O36" s="52">
        <v>0</v>
      </c>
      <c r="P36" s="38">
        <f t="shared" si="7"/>
        <v>1407</v>
      </c>
      <c r="Q36" s="38">
        <v>648</v>
      </c>
      <c r="R36" s="38">
        <v>759</v>
      </c>
      <c r="S36" s="38">
        <v>0</v>
      </c>
      <c r="T36" s="39">
        <f t="shared" si="8"/>
        <v>9.8917322834645667</v>
      </c>
      <c r="U36" s="38">
        <v>364</v>
      </c>
      <c r="V36" s="36" t="s">
        <v>33</v>
      </c>
      <c r="W36" s="36"/>
      <c r="X36" s="36"/>
      <c r="Y36" s="36"/>
      <c r="Z36" s="36" t="s">
        <v>33</v>
      </c>
      <c r="AA36" s="36"/>
      <c r="AB36" s="36"/>
      <c r="AC36" s="36"/>
      <c r="AD36" s="40" t="s">
        <v>34</v>
      </c>
      <c r="AE36" s="41"/>
    </row>
    <row r="37" spans="1:31" s="42" customFormat="1" ht="13.5" customHeight="1" x14ac:dyDescent="0.2">
      <c r="A37" s="36" t="s">
        <v>29</v>
      </c>
      <c r="B37" s="37" t="s">
        <v>91</v>
      </c>
      <c r="C37" s="36" t="s">
        <v>92</v>
      </c>
      <c r="D37" s="38">
        <f t="shared" si="0"/>
        <v>19029</v>
      </c>
      <c r="E37" s="38">
        <f t="shared" si="1"/>
        <v>898</v>
      </c>
      <c r="F37" s="59">
        <f t="shared" si="2"/>
        <v>4.7191129328919015</v>
      </c>
      <c r="G37" s="38">
        <v>898</v>
      </c>
      <c r="H37" s="38">
        <v>0</v>
      </c>
      <c r="I37" s="38">
        <f t="shared" si="3"/>
        <v>18131</v>
      </c>
      <c r="J37" s="39">
        <f t="shared" si="4"/>
        <v>95.280887067108097</v>
      </c>
      <c r="K37" s="38">
        <v>854</v>
      </c>
      <c r="L37" s="39">
        <f t="shared" si="5"/>
        <v>4.4878869094539908</v>
      </c>
      <c r="M37" s="38">
        <v>0</v>
      </c>
      <c r="N37" s="39">
        <f t="shared" si="6"/>
        <v>0</v>
      </c>
      <c r="O37" s="52">
        <v>5818</v>
      </c>
      <c r="P37" s="38">
        <f t="shared" si="7"/>
        <v>11459</v>
      </c>
      <c r="Q37" s="38">
        <v>4438</v>
      </c>
      <c r="R37" s="38">
        <v>7021</v>
      </c>
      <c r="S37" s="38">
        <v>0</v>
      </c>
      <c r="T37" s="39">
        <f t="shared" si="8"/>
        <v>60.218613694886749</v>
      </c>
      <c r="U37" s="38">
        <v>254</v>
      </c>
      <c r="V37" s="36"/>
      <c r="W37" s="36"/>
      <c r="X37" s="36"/>
      <c r="Y37" s="36" t="s">
        <v>33</v>
      </c>
      <c r="Z37" s="36"/>
      <c r="AA37" s="36"/>
      <c r="AB37" s="36"/>
      <c r="AC37" s="36" t="s">
        <v>33</v>
      </c>
      <c r="AD37" s="40" t="s">
        <v>34</v>
      </c>
      <c r="AE37" s="41"/>
    </row>
    <row r="38" spans="1:31" s="42" customFormat="1" ht="13.5" customHeight="1" x14ac:dyDescent="0.2">
      <c r="A38" s="36" t="s">
        <v>29</v>
      </c>
      <c r="B38" s="37" t="s">
        <v>93</v>
      </c>
      <c r="C38" s="36" t="s">
        <v>94</v>
      </c>
      <c r="D38" s="38">
        <f t="shared" si="0"/>
        <v>21758</v>
      </c>
      <c r="E38" s="38">
        <f t="shared" si="1"/>
        <v>1306</v>
      </c>
      <c r="F38" s="59">
        <f t="shared" si="2"/>
        <v>6.0023899255446276</v>
      </c>
      <c r="G38" s="38">
        <v>1306</v>
      </c>
      <c r="H38" s="38">
        <v>0</v>
      </c>
      <c r="I38" s="38">
        <f t="shared" si="3"/>
        <v>20452</v>
      </c>
      <c r="J38" s="39">
        <f t="shared" si="4"/>
        <v>93.997610074455366</v>
      </c>
      <c r="K38" s="38">
        <v>0</v>
      </c>
      <c r="L38" s="39">
        <f t="shared" si="5"/>
        <v>0</v>
      </c>
      <c r="M38" s="38">
        <v>0</v>
      </c>
      <c r="N38" s="39">
        <f t="shared" si="6"/>
        <v>0</v>
      </c>
      <c r="O38" s="52">
        <v>0</v>
      </c>
      <c r="P38" s="38">
        <f t="shared" si="7"/>
        <v>20452</v>
      </c>
      <c r="Q38" s="38">
        <v>2611</v>
      </c>
      <c r="R38" s="38">
        <v>17841</v>
      </c>
      <c r="S38" s="38">
        <v>0</v>
      </c>
      <c r="T38" s="39">
        <f t="shared" si="8"/>
        <v>93.997610074455366</v>
      </c>
      <c r="U38" s="38">
        <v>372</v>
      </c>
      <c r="V38" s="36"/>
      <c r="W38" s="36"/>
      <c r="X38" s="36"/>
      <c r="Y38" s="36" t="s">
        <v>33</v>
      </c>
      <c r="Z38" s="36"/>
      <c r="AA38" s="36"/>
      <c r="AB38" s="36"/>
      <c r="AC38" s="36" t="s">
        <v>33</v>
      </c>
      <c r="AD38" s="40" t="s">
        <v>34</v>
      </c>
      <c r="AE38" s="41"/>
    </row>
    <row r="39" spans="1:31" s="42" customFormat="1" ht="13.5" customHeight="1" x14ac:dyDescent="0.2">
      <c r="A39" s="36" t="s">
        <v>29</v>
      </c>
      <c r="B39" s="37" t="s">
        <v>95</v>
      </c>
      <c r="C39" s="36" t="s">
        <v>96</v>
      </c>
      <c r="D39" s="38">
        <f t="shared" si="0"/>
        <v>23118</v>
      </c>
      <c r="E39" s="38">
        <f t="shared" si="1"/>
        <v>509</v>
      </c>
      <c r="F39" s="59">
        <f t="shared" si="2"/>
        <v>2.2017475560169566</v>
      </c>
      <c r="G39" s="38">
        <v>509</v>
      </c>
      <c r="H39" s="38">
        <v>0</v>
      </c>
      <c r="I39" s="38">
        <f t="shared" si="3"/>
        <v>22609</v>
      </c>
      <c r="J39" s="39">
        <f t="shared" si="4"/>
        <v>97.798252443983046</v>
      </c>
      <c r="K39" s="38">
        <v>8353</v>
      </c>
      <c r="L39" s="39">
        <f t="shared" si="5"/>
        <v>36.132018340686912</v>
      </c>
      <c r="M39" s="38">
        <v>0</v>
      </c>
      <c r="N39" s="39">
        <f t="shared" si="6"/>
        <v>0</v>
      </c>
      <c r="O39" s="52">
        <v>3784</v>
      </c>
      <c r="P39" s="38">
        <f t="shared" si="7"/>
        <v>10472</v>
      </c>
      <c r="Q39" s="38">
        <v>5745</v>
      </c>
      <c r="R39" s="38">
        <v>4727</v>
      </c>
      <c r="S39" s="38">
        <v>0</v>
      </c>
      <c r="T39" s="39">
        <f t="shared" si="8"/>
        <v>45.298036162297777</v>
      </c>
      <c r="U39" s="38">
        <v>500</v>
      </c>
      <c r="V39" s="36"/>
      <c r="W39" s="36"/>
      <c r="X39" s="36"/>
      <c r="Y39" s="36" t="s">
        <v>33</v>
      </c>
      <c r="Z39" s="36"/>
      <c r="AA39" s="36"/>
      <c r="AB39" s="36"/>
      <c r="AC39" s="36" t="s">
        <v>33</v>
      </c>
      <c r="AD39" s="40" t="s">
        <v>34</v>
      </c>
      <c r="AE39" s="41"/>
    </row>
    <row r="40" spans="1:31" s="42" customFormat="1" ht="13.5" customHeight="1" x14ac:dyDescent="0.2">
      <c r="A40" s="36" t="s">
        <v>29</v>
      </c>
      <c r="B40" s="37" t="s">
        <v>97</v>
      </c>
      <c r="C40" s="36" t="s">
        <v>98</v>
      </c>
      <c r="D40" s="38">
        <f t="shared" si="0"/>
        <v>18245</v>
      </c>
      <c r="E40" s="38">
        <f t="shared" si="1"/>
        <v>116</v>
      </c>
      <c r="F40" s="59">
        <f t="shared" si="2"/>
        <v>0.63579062756919702</v>
      </c>
      <c r="G40" s="38">
        <v>116</v>
      </c>
      <c r="H40" s="38">
        <v>0</v>
      </c>
      <c r="I40" s="38">
        <f t="shared" si="3"/>
        <v>18129</v>
      </c>
      <c r="J40" s="39">
        <f t="shared" si="4"/>
        <v>99.364209372430807</v>
      </c>
      <c r="K40" s="38">
        <v>15955</v>
      </c>
      <c r="L40" s="39">
        <f t="shared" si="5"/>
        <v>87.448616059194293</v>
      </c>
      <c r="M40" s="38">
        <v>0</v>
      </c>
      <c r="N40" s="39">
        <f t="shared" si="6"/>
        <v>0</v>
      </c>
      <c r="O40" s="52">
        <v>0</v>
      </c>
      <c r="P40" s="38">
        <f t="shared" si="7"/>
        <v>2174</v>
      </c>
      <c r="Q40" s="38">
        <v>1785</v>
      </c>
      <c r="R40" s="38">
        <v>389</v>
      </c>
      <c r="S40" s="38">
        <v>0</v>
      </c>
      <c r="T40" s="39">
        <f t="shared" si="8"/>
        <v>11.915593313236503</v>
      </c>
      <c r="U40" s="38">
        <v>531</v>
      </c>
      <c r="V40" s="36"/>
      <c r="W40" s="36"/>
      <c r="X40" s="36"/>
      <c r="Y40" s="36" t="s">
        <v>33</v>
      </c>
      <c r="Z40" s="36"/>
      <c r="AA40" s="36"/>
      <c r="AB40" s="36"/>
      <c r="AC40" s="36" t="s">
        <v>33</v>
      </c>
      <c r="AD40" s="40" t="s">
        <v>34</v>
      </c>
      <c r="AE40" s="41"/>
    </row>
    <row r="41" spans="1:31" s="42" customFormat="1" ht="13.5" customHeight="1" x14ac:dyDescent="0.2">
      <c r="A41" s="36" t="s">
        <v>29</v>
      </c>
      <c r="B41" s="37" t="s">
        <v>99</v>
      </c>
      <c r="C41" s="36" t="s">
        <v>100</v>
      </c>
      <c r="D41" s="38">
        <f t="shared" si="0"/>
        <v>7911</v>
      </c>
      <c r="E41" s="38">
        <f t="shared" si="1"/>
        <v>57</v>
      </c>
      <c r="F41" s="59">
        <f t="shared" si="2"/>
        <v>0.72051573758058396</v>
      </c>
      <c r="G41" s="38">
        <v>57</v>
      </c>
      <c r="H41" s="38">
        <v>0</v>
      </c>
      <c r="I41" s="38">
        <f t="shared" si="3"/>
        <v>7854</v>
      </c>
      <c r="J41" s="39">
        <f t="shared" si="4"/>
        <v>99.279484262419416</v>
      </c>
      <c r="K41" s="38">
        <v>5259</v>
      </c>
      <c r="L41" s="39">
        <f t="shared" si="5"/>
        <v>66.477057262040191</v>
      </c>
      <c r="M41" s="38">
        <v>0</v>
      </c>
      <c r="N41" s="39">
        <f t="shared" si="6"/>
        <v>0</v>
      </c>
      <c r="O41" s="52">
        <v>1825</v>
      </c>
      <c r="P41" s="38">
        <f t="shared" si="7"/>
        <v>770</v>
      </c>
      <c r="Q41" s="38">
        <v>93</v>
      </c>
      <c r="R41" s="38">
        <v>677</v>
      </c>
      <c r="S41" s="38">
        <v>0</v>
      </c>
      <c r="T41" s="39">
        <f t="shared" si="8"/>
        <v>9.7332827708254328</v>
      </c>
      <c r="U41" s="38">
        <v>495</v>
      </c>
      <c r="V41" s="36"/>
      <c r="W41" s="36"/>
      <c r="X41" s="36"/>
      <c r="Y41" s="36" t="s">
        <v>33</v>
      </c>
      <c r="Z41" s="36"/>
      <c r="AA41" s="36"/>
      <c r="AB41" s="36"/>
      <c r="AC41" s="36" t="s">
        <v>33</v>
      </c>
      <c r="AD41" s="40" t="s">
        <v>34</v>
      </c>
      <c r="AE41" s="41"/>
    </row>
    <row r="42" spans="1:31" s="42" customFormat="1" ht="13.5" customHeight="1" x14ac:dyDescent="0.2">
      <c r="A42" s="36" t="s">
        <v>29</v>
      </c>
      <c r="B42" s="37" t="s">
        <v>101</v>
      </c>
      <c r="C42" s="36" t="s">
        <v>102</v>
      </c>
      <c r="D42" s="38">
        <f t="shared" si="0"/>
        <v>5720</v>
      </c>
      <c r="E42" s="38">
        <f t="shared" si="1"/>
        <v>78</v>
      </c>
      <c r="F42" s="59">
        <f t="shared" si="2"/>
        <v>1.3636363636363635</v>
      </c>
      <c r="G42" s="38">
        <v>78</v>
      </c>
      <c r="H42" s="38">
        <v>0</v>
      </c>
      <c r="I42" s="38">
        <f t="shared" si="3"/>
        <v>5642</v>
      </c>
      <c r="J42" s="39">
        <f t="shared" si="4"/>
        <v>98.636363636363626</v>
      </c>
      <c r="K42" s="38">
        <v>3471</v>
      </c>
      <c r="L42" s="39">
        <f t="shared" si="5"/>
        <v>60.68181818181818</v>
      </c>
      <c r="M42" s="38">
        <v>0</v>
      </c>
      <c r="N42" s="39">
        <f t="shared" si="6"/>
        <v>0</v>
      </c>
      <c r="O42" s="52">
        <v>2012</v>
      </c>
      <c r="P42" s="38">
        <f t="shared" si="7"/>
        <v>159</v>
      </c>
      <c r="Q42" s="38">
        <v>0</v>
      </c>
      <c r="R42" s="38">
        <v>97</v>
      </c>
      <c r="S42" s="38">
        <v>62</v>
      </c>
      <c r="T42" s="39">
        <f t="shared" si="8"/>
        <v>2.7797202797202796</v>
      </c>
      <c r="U42" s="38">
        <v>159</v>
      </c>
      <c r="V42" s="36"/>
      <c r="W42" s="36"/>
      <c r="X42" s="36"/>
      <c r="Y42" s="36" t="s">
        <v>33</v>
      </c>
      <c r="Z42" s="36"/>
      <c r="AA42" s="36"/>
      <c r="AB42" s="36"/>
      <c r="AC42" s="36" t="s">
        <v>33</v>
      </c>
      <c r="AD42" s="40" t="s">
        <v>34</v>
      </c>
      <c r="AE42" s="41"/>
    </row>
    <row r="43" spans="1:31" s="42" customFormat="1" ht="13.5" customHeight="1" x14ac:dyDescent="0.2">
      <c r="A43" s="36" t="s">
        <v>29</v>
      </c>
      <c r="B43" s="37" t="s">
        <v>103</v>
      </c>
      <c r="C43" s="36" t="s">
        <v>104</v>
      </c>
      <c r="D43" s="38">
        <f t="shared" si="0"/>
        <v>9751</v>
      </c>
      <c r="E43" s="38">
        <f t="shared" si="1"/>
        <v>366</v>
      </c>
      <c r="F43" s="59">
        <f t="shared" si="2"/>
        <v>3.7534611834683624</v>
      </c>
      <c r="G43" s="38">
        <v>366</v>
      </c>
      <c r="H43" s="38">
        <v>0</v>
      </c>
      <c r="I43" s="38">
        <f t="shared" si="3"/>
        <v>9385</v>
      </c>
      <c r="J43" s="39">
        <f t="shared" si="4"/>
        <v>96.24653881653164</v>
      </c>
      <c r="K43" s="38">
        <v>8028</v>
      </c>
      <c r="L43" s="39">
        <f t="shared" si="5"/>
        <v>82.330017434109322</v>
      </c>
      <c r="M43" s="38">
        <v>0</v>
      </c>
      <c r="N43" s="39">
        <f t="shared" si="6"/>
        <v>0</v>
      </c>
      <c r="O43" s="52">
        <v>230</v>
      </c>
      <c r="P43" s="38">
        <f t="shared" si="7"/>
        <v>1127</v>
      </c>
      <c r="Q43" s="38">
        <v>631</v>
      </c>
      <c r="R43" s="38">
        <v>496</v>
      </c>
      <c r="S43" s="38">
        <v>0</v>
      </c>
      <c r="T43" s="39">
        <f t="shared" si="8"/>
        <v>11.557788944723619</v>
      </c>
      <c r="U43" s="38">
        <v>213</v>
      </c>
      <c r="V43" s="36"/>
      <c r="W43" s="36"/>
      <c r="X43" s="36"/>
      <c r="Y43" s="36" t="s">
        <v>33</v>
      </c>
      <c r="Z43" s="36"/>
      <c r="AA43" s="36"/>
      <c r="AB43" s="36"/>
      <c r="AC43" s="36" t="s">
        <v>33</v>
      </c>
      <c r="AD43" s="40" t="s">
        <v>34</v>
      </c>
      <c r="AE43" s="41"/>
    </row>
    <row r="44" spans="1:31" s="42" customFormat="1" ht="13.5" customHeight="1" x14ac:dyDescent="0.2">
      <c r="A44" s="36" t="s">
        <v>29</v>
      </c>
      <c r="B44" s="37" t="s">
        <v>105</v>
      </c>
      <c r="C44" s="36" t="s">
        <v>106</v>
      </c>
      <c r="D44" s="38">
        <f t="shared" si="0"/>
        <v>3323</v>
      </c>
      <c r="E44" s="38">
        <f t="shared" si="1"/>
        <v>411</v>
      </c>
      <c r="F44" s="59">
        <f t="shared" si="2"/>
        <v>12.368341859765271</v>
      </c>
      <c r="G44" s="38">
        <v>411</v>
      </c>
      <c r="H44" s="38">
        <v>0</v>
      </c>
      <c r="I44" s="38">
        <f t="shared" si="3"/>
        <v>2912</v>
      </c>
      <c r="J44" s="39">
        <f t="shared" si="4"/>
        <v>87.63165814023472</v>
      </c>
      <c r="K44" s="38">
        <v>0</v>
      </c>
      <c r="L44" s="39">
        <f t="shared" si="5"/>
        <v>0</v>
      </c>
      <c r="M44" s="38">
        <v>0</v>
      </c>
      <c r="N44" s="39">
        <f t="shared" si="6"/>
        <v>0</v>
      </c>
      <c r="O44" s="52">
        <v>0</v>
      </c>
      <c r="P44" s="38">
        <f t="shared" si="7"/>
        <v>2912</v>
      </c>
      <c r="Q44" s="38">
        <v>452</v>
      </c>
      <c r="R44" s="38">
        <v>2460</v>
      </c>
      <c r="S44" s="38">
        <v>0</v>
      </c>
      <c r="T44" s="39">
        <f t="shared" si="8"/>
        <v>87.63165814023472</v>
      </c>
      <c r="U44" s="38">
        <v>36</v>
      </c>
      <c r="V44" s="36"/>
      <c r="W44" s="36"/>
      <c r="X44" s="36"/>
      <c r="Y44" s="36" t="s">
        <v>33</v>
      </c>
      <c r="Z44" s="36"/>
      <c r="AA44" s="36"/>
      <c r="AB44" s="36"/>
      <c r="AC44" s="36" t="s">
        <v>33</v>
      </c>
      <c r="AD44" s="40" t="s">
        <v>34</v>
      </c>
      <c r="AE44" s="41"/>
    </row>
    <row r="45" spans="1:31" s="42" customFormat="1" ht="13.5" customHeight="1" x14ac:dyDescent="0.2">
      <c r="A45" s="36" t="s">
        <v>29</v>
      </c>
      <c r="B45" s="37" t="s">
        <v>107</v>
      </c>
      <c r="C45" s="36" t="s">
        <v>108</v>
      </c>
      <c r="D45" s="38">
        <f t="shared" si="0"/>
        <v>10008</v>
      </c>
      <c r="E45" s="38">
        <f t="shared" si="1"/>
        <v>735</v>
      </c>
      <c r="F45" s="59">
        <f t="shared" si="2"/>
        <v>7.3441247002398082</v>
      </c>
      <c r="G45" s="38">
        <v>735</v>
      </c>
      <c r="H45" s="38">
        <v>0</v>
      </c>
      <c r="I45" s="38">
        <f t="shared" si="3"/>
        <v>9273</v>
      </c>
      <c r="J45" s="39">
        <f t="shared" si="4"/>
        <v>92.655875299760197</v>
      </c>
      <c r="K45" s="38">
        <v>7084</v>
      </c>
      <c r="L45" s="39">
        <f t="shared" si="5"/>
        <v>70.783373301358907</v>
      </c>
      <c r="M45" s="38">
        <v>0</v>
      </c>
      <c r="N45" s="39">
        <f t="shared" si="6"/>
        <v>0</v>
      </c>
      <c r="O45" s="52">
        <v>688</v>
      </c>
      <c r="P45" s="38">
        <f t="shared" si="7"/>
        <v>1501</v>
      </c>
      <c r="Q45" s="38">
        <v>584</v>
      </c>
      <c r="R45" s="38">
        <v>917</v>
      </c>
      <c r="S45" s="38">
        <v>0</v>
      </c>
      <c r="T45" s="39">
        <f t="shared" si="8"/>
        <v>14.998001598721022</v>
      </c>
      <c r="U45" s="38">
        <v>144</v>
      </c>
      <c r="V45" s="36"/>
      <c r="W45" s="36"/>
      <c r="X45" s="36"/>
      <c r="Y45" s="36" t="s">
        <v>33</v>
      </c>
      <c r="Z45" s="36"/>
      <c r="AA45" s="36"/>
      <c r="AB45" s="36"/>
      <c r="AC45" s="36" t="s">
        <v>33</v>
      </c>
      <c r="AD45" s="40" t="s">
        <v>34</v>
      </c>
      <c r="AE45" s="41"/>
    </row>
    <row r="46" spans="1:31" s="42" customFormat="1" ht="13.5" customHeight="1" x14ac:dyDescent="0.2">
      <c r="A46" s="36" t="s">
        <v>29</v>
      </c>
      <c r="B46" s="37" t="s">
        <v>109</v>
      </c>
      <c r="C46" s="36" t="s">
        <v>110</v>
      </c>
      <c r="D46" s="38">
        <f t="shared" si="0"/>
        <v>7238</v>
      </c>
      <c r="E46" s="38">
        <f t="shared" si="1"/>
        <v>1256</v>
      </c>
      <c r="F46" s="59">
        <f t="shared" si="2"/>
        <v>17.352859906051396</v>
      </c>
      <c r="G46" s="38">
        <v>1256</v>
      </c>
      <c r="H46" s="38">
        <v>0</v>
      </c>
      <c r="I46" s="38">
        <f t="shared" si="3"/>
        <v>5982</v>
      </c>
      <c r="J46" s="39">
        <f t="shared" si="4"/>
        <v>82.647140093948607</v>
      </c>
      <c r="K46" s="38">
        <v>0</v>
      </c>
      <c r="L46" s="39">
        <f t="shared" si="5"/>
        <v>0</v>
      </c>
      <c r="M46" s="38">
        <v>0</v>
      </c>
      <c r="N46" s="39">
        <f t="shared" si="6"/>
        <v>0</v>
      </c>
      <c r="O46" s="52">
        <v>0</v>
      </c>
      <c r="P46" s="38">
        <f t="shared" si="7"/>
        <v>5982</v>
      </c>
      <c r="Q46" s="38">
        <v>504</v>
      </c>
      <c r="R46" s="38">
        <v>5478</v>
      </c>
      <c r="S46" s="38">
        <v>0</v>
      </c>
      <c r="T46" s="39">
        <f t="shared" si="8"/>
        <v>82.647140093948607</v>
      </c>
      <c r="U46" s="38">
        <v>114</v>
      </c>
      <c r="V46" s="36"/>
      <c r="W46" s="36"/>
      <c r="X46" s="36"/>
      <c r="Y46" s="36" t="s">
        <v>33</v>
      </c>
      <c r="Z46" s="36"/>
      <c r="AA46" s="36"/>
      <c r="AB46" s="36"/>
      <c r="AC46" s="36" t="s">
        <v>33</v>
      </c>
      <c r="AD46" s="40" t="s">
        <v>34</v>
      </c>
      <c r="AE46" s="41"/>
    </row>
    <row r="47" spans="1:31" s="42" customFormat="1" ht="13.5" customHeight="1" x14ac:dyDescent="0.2">
      <c r="A47" s="36" t="s">
        <v>29</v>
      </c>
      <c r="B47" s="37" t="s">
        <v>111</v>
      </c>
      <c r="C47" s="36" t="s">
        <v>112</v>
      </c>
      <c r="D47" s="38">
        <f t="shared" si="0"/>
        <v>1971</v>
      </c>
      <c r="E47" s="38">
        <f t="shared" si="1"/>
        <v>155</v>
      </c>
      <c r="F47" s="59">
        <f t="shared" si="2"/>
        <v>7.8640284119736172</v>
      </c>
      <c r="G47" s="38">
        <v>155</v>
      </c>
      <c r="H47" s="38">
        <v>0</v>
      </c>
      <c r="I47" s="38">
        <f t="shared" si="3"/>
        <v>1816</v>
      </c>
      <c r="J47" s="39">
        <f t="shared" si="4"/>
        <v>92.135971588026379</v>
      </c>
      <c r="K47" s="38">
        <v>0</v>
      </c>
      <c r="L47" s="39">
        <f t="shared" si="5"/>
        <v>0</v>
      </c>
      <c r="M47" s="38">
        <v>0</v>
      </c>
      <c r="N47" s="39">
        <f t="shared" si="6"/>
        <v>0</v>
      </c>
      <c r="O47" s="52">
        <v>0</v>
      </c>
      <c r="P47" s="38">
        <f t="shared" si="7"/>
        <v>1816</v>
      </c>
      <c r="Q47" s="38">
        <v>137</v>
      </c>
      <c r="R47" s="38">
        <v>1679</v>
      </c>
      <c r="S47" s="38">
        <v>0</v>
      </c>
      <c r="T47" s="39">
        <f t="shared" si="8"/>
        <v>92.135971588026379</v>
      </c>
      <c r="U47" s="38">
        <v>20</v>
      </c>
      <c r="V47" s="36"/>
      <c r="W47" s="36"/>
      <c r="X47" s="36"/>
      <c r="Y47" s="36" t="s">
        <v>33</v>
      </c>
      <c r="Z47" s="36"/>
      <c r="AA47" s="36"/>
      <c r="AB47" s="36"/>
      <c r="AC47" s="36" t="s">
        <v>33</v>
      </c>
      <c r="AD47" s="40" t="s">
        <v>34</v>
      </c>
      <c r="AE47" s="41"/>
    </row>
    <row r="48" spans="1:31" s="42" customFormat="1" ht="13.5" customHeight="1" x14ac:dyDescent="0.2">
      <c r="A48" s="36" t="s">
        <v>29</v>
      </c>
      <c r="B48" s="37" t="s">
        <v>113</v>
      </c>
      <c r="C48" s="36" t="s">
        <v>114</v>
      </c>
      <c r="D48" s="38">
        <f t="shared" si="0"/>
        <v>17279</v>
      </c>
      <c r="E48" s="38">
        <f t="shared" si="1"/>
        <v>2523</v>
      </c>
      <c r="F48" s="59">
        <f t="shared" si="2"/>
        <v>14.60153944093987</v>
      </c>
      <c r="G48" s="38">
        <v>2523</v>
      </c>
      <c r="H48" s="38">
        <v>0</v>
      </c>
      <c r="I48" s="38">
        <f t="shared" si="3"/>
        <v>14756</v>
      </c>
      <c r="J48" s="39">
        <f t="shared" si="4"/>
        <v>85.398460559060126</v>
      </c>
      <c r="K48" s="38">
        <v>10493</v>
      </c>
      <c r="L48" s="39">
        <f t="shared" si="5"/>
        <v>60.726893917472083</v>
      </c>
      <c r="M48" s="38">
        <v>0</v>
      </c>
      <c r="N48" s="39">
        <f t="shared" si="6"/>
        <v>0</v>
      </c>
      <c r="O48" s="52">
        <v>0</v>
      </c>
      <c r="P48" s="38">
        <f t="shared" si="7"/>
        <v>4263</v>
      </c>
      <c r="Q48" s="38">
        <v>1043</v>
      </c>
      <c r="R48" s="38">
        <v>3220</v>
      </c>
      <c r="S48" s="38">
        <v>0</v>
      </c>
      <c r="T48" s="39">
        <f t="shared" si="8"/>
        <v>24.671566641588054</v>
      </c>
      <c r="U48" s="38">
        <v>629</v>
      </c>
      <c r="V48" s="36"/>
      <c r="W48" s="36"/>
      <c r="X48" s="36"/>
      <c r="Y48" s="36" t="s">
        <v>33</v>
      </c>
      <c r="Z48" s="36"/>
      <c r="AA48" s="36"/>
      <c r="AB48" s="36"/>
      <c r="AC48" s="36" t="s">
        <v>33</v>
      </c>
      <c r="AD48" s="40" t="s">
        <v>34</v>
      </c>
      <c r="AE48" s="41"/>
    </row>
    <row r="49" spans="1:31" s="42" customFormat="1" ht="13.5" customHeight="1" x14ac:dyDescent="0.2">
      <c r="A49" s="36" t="s">
        <v>29</v>
      </c>
      <c r="B49" s="37" t="s">
        <v>115</v>
      </c>
      <c r="C49" s="36" t="s">
        <v>116</v>
      </c>
      <c r="D49" s="38">
        <f t="shared" si="0"/>
        <v>1546</v>
      </c>
      <c r="E49" s="38">
        <f t="shared" si="1"/>
        <v>47</v>
      </c>
      <c r="F49" s="59">
        <f t="shared" si="2"/>
        <v>3.0401034928848643</v>
      </c>
      <c r="G49" s="38">
        <v>47</v>
      </c>
      <c r="H49" s="38">
        <v>0</v>
      </c>
      <c r="I49" s="38">
        <f t="shared" si="3"/>
        <v>1499</v>
      </c>
      <c r="J49" s="39">
        <f t="shared" si="4"/>
        <v>96.959896507115133</v>
      </c>
      <c r="K49" s="38">
        <v>1355</v>
      </c>
      <c r="L49" s="39">
        <f t="shared" si="5"/>
        <v>87.645536869340233</v>
      </c>
      <c r="M49" s="38">
        <v>0</v>
      </c>
      <c r="N49" s="39">
        <f t="shared" si="6"/>
        <v>0</v>
      </c>
      <c r="O49" s="52">
        <v>0</v>
      </c>
      <c r="P49" s="38">
        <f t="shared" si="7"/>
        <v>144</v>
      </c>
      <c r="Q49" s="38">
        <v>96</v>
      </c>
      <c r="R49" s="38">
        <v>48</v>
      </c>
      <c r="S49" s="38">
        <v>0</v>
      </c>
      <c r="T49" s="39">
        <f t="shared" si="8"/>
        <v>9.3143596377749027</v>
      </c>
      <c r="U49" s="38">
        <v>23</v>
      </c>
      <c r="V49" s="36"/>
      <c r="W49" s="36"/>
      <c r="X49" s="36"/>
      <c r="Y49" s="36" t="s">
        <v>33</v>
      </c>
      <c r="Z49" s="36"/>
      <c r="AA49" s="36"/>
      <c r="AB49" s="36"/>
      <c r="AC49" s="36" t="s">
        <v>33</v>
      </c>
      <c r="AD49" s="40" t="s">
        <v>34</v>
      </c>
      <c r="AE49" s="41"/>
    </row>
  </sheetData>
  <mergeCells count="26">
    <mergeCell ref="A2:A6"/>
    <mergeCell ref="B2:B6"/>
    <mergeCell ref="C2:C6"/>
    <mergeCell ref="V2:Y3"/>
    <mergeCell ref="J4:J5"/>
    <mergeCell ref="K4:K5"/>
    <mergeCell ref="L4:L5"/>
    <mergeCell ref="M4:M5"/>
    <mergeCell ref="N4:N5"/>
    <mergeCell ref="P4:P5"/>
    <mergeCell ref="T4:T5"/>
    <mergeCell ref="V4:V5"/>
    <mergeCell ref="W4:W5"/>
    <mergeCell ref="X4:X5"/>
    <mergeCell ref="Y4:Y5"/>
    <mergeCell ref="Z2:AC3"/>
    <mergeCell ref="E4:E5"/>
    <mergeCell ref="F4:F5"/>
    <mergeCell ref="G4:G5"/>
    <mergeCell ref="H4:H5"/>
    <mergeCell ref="I4:I5"/>
    <mergeCell ref="O4:O5"/>
    <mergeCell ref="Z4:Z5"/>
    <mergeCell ref="AA4:AA5"/>
    <mergeCell ref="AB4:AB5"/>
    <mergeCell ref="AC4:AC5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15" min="1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5FAB-4A91-499B-A5E4-2311810B06F1}">
  <dimension ref="A1:AE49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2"/>
  <cols>
    <col min="1" max="1" width="10.77734375" style="64" customWidth="1"/>
    <col min="2" max="2" width="8.77734375" style="44" customWidth="1"/>
    <col min="3" max="3" width="12.6640625" style="64" customWidth="1"/>
    <col min="4" max="5" width="11.77734375" style="45" customWidth="1"/>
    <col min="6" max="6" width="11.77734375" style="60" customWidth="1"/>
    <col min="7" max="9" width="11.77734375" style="45" customWidth="1"/>
    <col min="10" max="10" width="11.77734375" style="46" customWidth="1"/>
    <col min="11" max="11" width="11.77734375" style="45" customWidth="1"/>
    <col min="12" max="12" width="11.77734375" style="46" customWidth="1"/>
    <col min="13" max="13" width="11.77734375" style="45" customWidth="1"/>
    <col min="14" max="14" width="11.77734375" style="46" customWidth="1"/>
    <col min="15" max="19" width="11.77734375" style="45" customWidth="1"/>
    <col min="20" max="20" width="11.77734375" style="46" customWidth="1"/>
    <col min="21" max="21" width="11.77734375" style="45" customWidth="1"/>
    <col min="22" max="25" width="8.6640625" style="64" customWidth="1"/>
    <col min="26" max="29" width="9" style="64"/>
    <col min="30" max="31" width="9" style="65"/>
    <col min="32" max="16384" width="9" style="64"/>
  </cols>
  <sheetData>
    <row r="1" spans="1:31" ht="16.2" x14ac:dyDescent="0.15">
      <c r="A1" s="61" t="s">
        <v>206</v>
      </c>
      <c r="B1" s="62"/>
      <c r="C1" s="62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  <c r="V1" s="63"/>
      <c r="W1" s="63"/>
      <c r="X1" s="63"/>
      <c r="Y1" s="63"/>
    </row>
    <row r="2" spans="1:31" s="70" customFormat="1" ht="13.5" customHeight="1" x14ac:dyDescent="0.2">
      <c r="A2" s="109" t="s">
        <v>1</v>
      </c>
      <c r="B2" s="115" t="s">
        <v>2</v>
      </c>
      <c r="C2" s="116" t="s">
        <v>3</v>
      </c>
      <c r="D2" s="66" t="s">
        <v>4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 t="s">
        <v>5</v>
      </c>
      <c r="V2" s="118" t="s">
        <v>6</v>
      </c>
      <c r="W2" s="119"/>
      <c r="X2" s="119"/>
      <c r="Y2" s="120"/>
      <c r="Z2" s="124" t="s">
        <v>7</v>
      </c>
      <c r="AA2" s="119"/>
      <c r="AB2" s="119"/>
      <c r="AC2" s="120"/>
      <c r="AD2" s="69"/>
      <c r="AE2" s="69"/>
    </row>
    <row r="3" spans="1:31" s="70" customFormat="1" ht="13.5" customHeight="1" x14ac:dyDescent="0.2">
      <c r="A3" s="114"/>
      <c r="B3" s="114"/>
      <c r="C3" s="117"/>
      <c r="D3" s="71" t="s">
        <v>8</v>
      </c>
      <c r="E3" s="72" t="s">
        <v>9</v>
      </c>
      <c r="F3" s="73"/>
      <c r="G3" s="67"/>
      <c r="H3" s="74"/>
      <c r="I3" s="72" t="s">
        <v>202</v>
      </c>
      <c r="J3" s="67"/>
      <c r="K3" s="67"/>
      <c r="L3" s="67"/>
      <c r="M3" s="67"/>
      <c r="N3" s="67"/>
      <c r="O3" s="67"/>
      <c r="P3" s="67"/>
      <c r="Q3" s="67"/>
      <c r="R3" s="67"/>
      <c r="S3" s="67"/>
      <c r="T3" s="74"/>
      <c r="U3" s="75"/>
      <c r="V3" s="121"/>
      <c r="W3" s="122"/>
      <c r="X3" s="122"/>
      <c r="Y3" s="123"/>
      <c r="Z3" s="121"/>
      <c r="AA3" s="122"/>
      <c r="AB3" s="122"/>
      <c r="AC3" s="123"/>
      <c r="AD3" s="69"/>
      <c r="AE3" s="69"/>
    </row>
    <row r="4" spans="1:31" s="70" customFormat="1" ht="18.75" customHeight="1" x14ac:dyDescent="0.2">
      <c r="A4" s="114"/>
      <c r="B4" s="114"/>
      <c r="C4" s="117"/>
      <c r="D4" s="71"/>
      <c r="E4" s="125" t="s">
        <v>8</v>
      </c>
      <c r="F4" s="105" t="s">
        <v>11</v>
      </c>
      <c r="G4" s="105" t="s">
        <v>12</v>
      </c>
      <c r="H4" s="105" t="s">
        <v>13</v>
      </c>
      <c r="I4" s="125" t="s">
        <v>8</v>
      </c>
      <c r="J4" s="105" t="s">
        <v>14</v>
      </c>
      <c r="K4" s="105" t="s">
        <v>15</v>
      </c>
      <c r="L4" s="105" t="s">
        <v>16</v>
      </c>
      <c r="M4" s="105" t="s">
        <v>198</v>
      </c>
      <c r="N4" s="105" t="s">
        <v>18</v>
      </c>
      <c r="O4" s="112" t="s">
        <v>203</v>
      </c>
      <c r="P4" s="111" t="s">
        <v>19</v>
      </c>
      <c r="Q4" s="76"/>
      <c r="R4" s="76"/>
      <c r="S4" s="77"/>
      <c r="T4" s="105" t="s">
        <v>20</v>
      </c>
      <c r="U4" s="78"/>
      <c r="V4" s="105" t="s">
        <v>21</v>
      </c>
      <c r="W4" s="105" t="s">
        <v>22</v>
      </c>
      <c r="X4" s="109" t="s">
        <v>23</v>
      </c>
      <c r="Y4" s="109" t="s">
        <v>24</v>
      </c>
      <c r="Z4" s="105" t="s">
        <v>21</v>
      </c>
      <c r="AA4" s="105" t="s">
        <v>25</v>
      </c>
      <c r="AB4" s="109" t="s">
        <v>23</v>
      </c>
      <c r="AC4" s="109" t="s">
        <v>24</v>
      </c>
      <c r="AD4" s="69"/>
      <c r="AE4" s="69"/>
    </row>
    <row r="5" spans="1:31" s="70" customFormat="1" ht="22.5" customHeight="1" x14ac:dyDescent="0.2">
      <c r="A5" s="114"/>
      <c r="B5" s="114"/>
      <c r="C5" s="117"/>
      <c r="D5" s="71"/>
      <c r="E5" s="125"/>
      <c r="F5" s="106"/>
      <c r="G5" s="106"/>
      <c r="H5" s="106"/>
      <c r="I5" s="125"/>
      <c r="J5" s="106"/>
      <c r="K5" s="106"/>
      <c r="L5" s="106"/>
      <c r="M5" s="106"/>
      <c r="N5" s="106"/>
      <c r="O5" s="113"/>
      <c r="P5" s="106"/>
      <c r="Q5" s="56" t="s">
        <v>204</v>
      </c>
      <c r="R5" s="56" t="s">
        <v>26</v>
      </c>
      <c r="S5" s="79" t="s">
        <v>205</v>
      </c>
      <c r="T5" s="106"/>
      <c r="U5" s="80"/>
      <c r="V5" s="106"/>
      <c r="W5" s="106"/>
      <c r="X5" s="110"/>
      <c r="Y5" s="110"/>
      <c r="Z5" s="106"/>
      <c r="AA5" s="106"/>
      <c r="AB5" s="110"/>
      <c r="AC5" s="110"/>
      <c r="AD5" s="69"/>
      <c r="AE5" s="69"/>
    </row>
    <row r="6" spans="1:31" s="85" customFormat="1" ht="13.5" customHeight="1" x14ac:dyDescent="0.2">
      <c r="A6" s="114"/>
      <c r="B6" s="114"/>
      <c r="C6" s="117"/>
      <c r="D6" s="81" t="s">
        <v>27</v>
      </c>
      <c r="E6" s="81" t="s">
        <v>27</v>
      </c>
      <c r="F6" s="58" t="s">
        <v>28</v>
      </c>
      <c r="G6" s="81" t="s">
        <v>27</v>
      </c>
      <c r="H6" s="81" t="s">
        <v>27</v>
      </c>
      <c r="I6" s="81" t="s">
        <v>27</v>
      </c>
      <c r="J6" s="58" t="s">
        <v>28</v>
      </c>
      <c r="K6" s="81" t="s">
        <v>27</v>
      </c>
      <c r="L6" s="58" t="s">
        <v>28</v>
      </c>
      <c r="M6" s="81" t="s">
        <v>27</v>
      </c>
      <c r="N6" s="58" t="s">
        <v>28</v>
      </c>
      <c r="O6" s="81" t="s">
        <v>27</v>
      </c>
      <c r="P6" s="81" t="s">
        <v>27</v>
      </c>
      <c r="Q6" s="81" t="s">
        <v>27</v>
      </c>
      <c r="R6" s="81" t="s">
        <v>27</v>
      </c>
      <c r="S6" s="81" t="s">
        <v>27</v>
      </c>
      <c r="T6" s="58" t="s">
        <v>28</v>
      </c>
      <c r="U6" s="82" t="s">
        <v>27</v>
      </c>
      <c r="V6" s="58"/>
      <c r="W6" s="58"/>
      <c r="X6" s="58"/>
      <c r="Y6" s="83"/>
      <c r="Z6" s="58"/>
      <c r="AA6" s="58"/>
      <c r="AB6" s="58"/>
      <c r="AC6" s="83"/>
      <c r="AD6" s="84"/>
      <c r="AE6" s="84"/>
    </row>
    <row r="7" spans="1:31" ht="13.5" customHeight="1" x14ac:dyDescent="0.2">
      <c r="A7" s="28" t="s">
        <v>29</v>
      </c>
      <c r="B7" s="29" t="s">
        <v>30</v>
      </c>
      <c r="C7" s="28" t="s">
        <v>8</v>
      </c>
      <c r="D7" s="30">
        <f t="shared" ref="D7:D49" si="0">+SUM(E7,+I7)</f>
        <v>1947992</v>
      </c>
      <c r="E7" s="30">
        <f t="shared" ref="E7:E49" si="1">+SUM(G7+H7)</f>
        <v>77128</v>
      </c>
      <c r="F7" s="31">
        <f t="shared" ref="F7:F49" si="2">IF(D7&gt;0,E7/D7*100,"-")</f>
        <v>3.9593591760130433</v>
      </c>
      <c r="G7" s="30">
        <f>SUM(G$8:G$49)</f>
        <v>76820</v>
      </c>
      <c r="H7" s="30">
        <f>SUM(H$8:H$49)</f>
        <v>308</v>
      </c>
      <c r="I7" s="30">
        <f t="shared" ref="I7:I49" si="3">+SUM(K7,+M7,O7+P7)</f>
        <v>1870864</v>
      </c>
      <c r="J7" s="31">
        <f t="shared" ref="J7:J49" si="4">IF(D7&gt;0,I7/D7*100,"-")</f>
        <v>96.040640823986962</v>
      </c>
      <c r="K7" s="30">
        <f>SUM(K$8:K$49)</f>
        <v>1324941</v>
      </c>
      <c r="L7" s="31">
        <f t="shared" ref="L7:L49" si="5">IF(D7&gt;0,K7/D7*100,"-")</f>
        <v>68.015731070764147</v>
      </c>
      <c r="M7" s="30">
        <f>SUM(M$8:M$49)</f>
        <v>4139</v>
      </c>
      <c r="N7" s="31">
        <f t="shared" ref="N7:N49" si="6">IF(D7&gt;0,M7/D7*100,"-")</f>
        <v>0.21247520523698249</v>
      </c>
      <c r="O7" s="32">
        <f>SUM(O$8:O$49)</f>
        <v>73220</v>
      </c>
      <c r="P7" s="30">
        <f t="shared" ref="P7:P49" si="7">SUM(Q7:S7)</f>
        <v>468564</v>
      </c>
      <c r="Q7" s="30">
        <f>SUM(Q$8:Q$49)</f>
        <v>175305</v>
      </c>
      <c r="R7" s="30">
        <f>SUM(R$8:R$49)</f>
        <v>281241</v>
      </c>
      <c r="S7" s="30">
        <f>SUM(S$8:S$49)</f>
        <v>12018</v>
      </c>
      <c r="T7" s="31">
        <f t="shared" ref="T7:T49" si="8">IF(D7&gt;0,P7/D7*100,"-")</f>
        <v>24.053692212288347</v>
      </c>
      <c r="U7" s="30">
        <f>SUM(U$8:U$49)</f>
        <v>60431</v>
      </c>
      <c r="V7" s="33">
        <f>COUNTIF(V$8:V$49,"○")</f>
        <v>9</v>
      </c>
      <c r="W7" s="33">
        <f>COUNTIF(W$8:W$49,"○")</f>
        <v>3</v>
      </c>
      <c r="X7" s="33">
        <f>COUNTIF(X$8:X$49,"○")</f>
        <v>0</v>
      </c>
      <c r="Y7" s="33">
        <f>COUNTIF(Y$8:Y$49,"○")</f>
        <v>30</v>
      </c>
      <c r="Z7" s="33">
        <f>COUNTIF(Z$8:Z$49,"○")</f>
        <v>4</v>
      </c>
      <c r="AA7" s="33">
        <f>COUNTIF(AA$8:AA$49,"○")</f>
        <v>1</v>
      </c>
      <c r="AB7" s="33">
        <f>COUNTIF(AB$8:AB$49,"○")</f>
        <v>0</v>
      </c>
      <c r="AC7" s="33">
        <f>COUNTIF(AC$8:AC$49,"○")</f>
        <v>37</v>
      </c>
    </row>
    <row r="8" spans="1:31" ht="13.5" customHeight="1" x14ac:dyDescent="0.2">
      <c r="A8" s="86" t="s">
        <v>29</v>
      </c>
      <c r="B8" s="37" t="s">
        <v>31</v>
      </c>
      <c r="C8" s="86" t="s">
        <v>32</v>
      </c>
      <c r="D8" s="38">
        <f t="shared" si="0"/>
        <v>397991</v>
      </c>
      <c r="E8" s="38">
        <f t="shared" si="1"/>
        <v>2510</v>
      </c>
      <c r="F8" s="59">
        <f t="shared" si="2"/>
        <v>0.63066752765766054</v>
      </c>
      <c r="G8" s="38">
        <v>2510</v>
      </c>
      <c r="H8" s="38">
        <v>0</v>
      </c>
      <c r="I8" s="38">
        <f t="shared" si="3"/>
        <v>395481</v>
      </c>
      <c r="J8" s="39">
        <f t="shared" si="4"/>
        <v>99.369332472342336</v>
      </c>
      <c r="K8" s="38">
        <v>327650</v>
      </c>
      <c r="L8" s="39">
        <f t="shared" si="5"/>
        <v>82.325982245829678</v>
      </c>
      <c r="M8" s="38">
        <v>0</v>
      </c>
      <c r="N8" s="39">
        <f t="shared" si="6"/>
        <v>0</v>
      </c>
      <c r="O8" s="38">
        <v>0</v>
      </c>
      <c r="P8" s="38">
        <f t="shared" si="7"/>
        <v>67831</v>
      </c>
      <c r="Q8" s="38">
        <v>44654</v>
      </c>
      <c r="R8" s="38">
        <v>23177</v>
      </c>
      <c r="S8" s="38">
        <v>0</v>
      </c>
      <c r="T8" s="39">
        <f t="shared" si="8"/>
        <v>17.043350226512661</v>
      </c>
      <c r="U8" s="38">
        <v>9810</v>
      </c>
      <c r="V8" s="86"/>
      <c r="W8" s="86" t="s">
        <v>33</v>
      </c>
      <c r="X8" s="86"/>
      <c r="Y8" s="86"/>
      <c r="Z8" s="86"/>
      <c r="AA8" s="86"/>
      <c r="AB8" s="86"/>
      <c r="AC8" s="86" t="s">
        <v>33</v>
      </c>
      <c r="AD8" s="87" t="s">
        <v>34</v>
      </c>
    </row>
    <row r="9" spans="1:31" ht="13.5" customHeight="1" x14ac:dyDescent="0.2">
      <c r="A9" s="86" t="s">
        <v>29</v>
      </c>
      <c r="B9" s="37" t="s">
        <v>35</v>
      </c>
      <c r="C9" s="86" t="s">
        <v>36</v>
      </c>
      <c r="D9" s="38">
        <f t="shared" si="0"/>
        <v>156850</v>
      </c>
      <c r="E9" s="38">
        <f t="shared" si="1"/>
        <v>940</v>
      </c>
      <c r="F9" s="59">
        <f t="shared" si="2"/>
        <v>0.59929869301880778</v>
      </c>
      <c r="G9" s="38">
        <v>926</v>
      </c>
      <c r="H9" s="38">
        <v>14</v>
      </c>
      <c r="I9" s="38">
        <f t="shared" si="3"/>
        <v>155910</v>
      </c>
      <c r="J9" s="39">
        <f t="shared" si="4"/>
        <v>99.40070130698119</v>
      </c>
      <c r="K9" s="38">
        <v>128719</v>
      </c>
      <c r="L9" s="39">
        <f t="shared" si="5"/>
        <v>82.065030283710556</v>
      </c>
      <c r="M9" s="38">
        <v>0</v>
      </c>
      <c r="N9" s="39">
        <f t="shared" si="6"/>
        <v>0</v>
      </c>
      <c r="O9" s="38">
        <v>895</v>
      </c>
      <c r="P9" s="38">
        <f t="shared" si="7"/>
        <v>26296</v>
      </c>
      <c r="Q9" s="38">
        <v>0</v>
      </c>
      <c r="R9" s="38">
        <v>14592</v>
      </c>
      <c r="S9" s="38">
        <v>11704</v>
      </c>
      <c r="T9" s="39">
        <f t="shared" si="8"/>
        <v>16.765062161300605</v>
      </c>
      <c r="U9" s="38">
        <v>5723</v>
      </c>
      <c r="V9" s="86"/>
      <c r="W9" s="86"/>
      <c r="X9" s="86"/>
      <c r="Y9" s="86" t="s">
        <v>33</v>
      </c>
      <c r="Z9" s="86"/>
      <c r="AA9" s="86"/>
      <c r="AB9" s="86"/>
      <c r="AC9" s="86" t="s">
        <v>33</v>
      </c>
      <c r="AD9" s="87" t="s">
        <v>34</v>
      </c>
    </row>
    <row r="10" spans="1:31" ht="13.5" customHeight="1" x14ac:dyDescent="0.2">
      <c r="A10" s="86" t="s">
        <v>29</v>
      </c>
      <c r="B10" s="37" t="s">
        <v>37</v>
      </c>
      <c r="C10" s="86" t="s">
        <v>38</v>
      </c>
      <c r="D10" s="38">
        <f t="shared" si="0"/>
        <v>82206</v>
      </c>
      <c r="E10" s="38">
        <f t="shared" si="1"/>
        <v>3048</v>
      </c>
      <c r="F10" s="59">
        <f t="shared" si="2"/>
        <v>3.7077585577695062</v>
      </c>
      <c r="G10" s="38">
        <v>3048</v>
      </c>
      <c r="H10" s="38">
        <v>0</v>
      </c>
      <c r="I10" s="38">
        <f t="shared" si="3"/>
        <v>79158</v>
      </c>
      <c r="J10" s="39">
        <f t="shared" si="4"/>
        <v>96.292241442230491</v>
      </c>
      <c r="K10" s="38">
        <v>65278</v>
      </c>
      <c r="L10" s="39">
        <f t="shared" si="5"/>
        <v>79.40782911223026</v>
      </c>
      <c r="M10" s="38">
        <v>0</v>
      </c>
      <c r="N10" s="39">
        <f t="shared" si="6"/>
        <v>0</v>
      </c>
      <c r="O10" s="38">
        <v>7184</v>
      </c>
      <c r="P10" s="38">
        <f t="shared" si="7"/>
        <v>6696</v>
      </c>
      <c r="Q10" s="38">
        <v>1647</v>
      </c>
      <c r="R10" s="38">
        <v>5049</v>
      </c>
      <c r="S10" s="38">
        <v>0</v>
      </c>
      <c r="T10" s="39">
        <f t="shared" si="8"/>
        <v>8.1453908473834034</v>
      </c>
      <c r="U10" s="38">
        <v>856</v>
      </c>
      <c r="V10" s="86"/>
      <c r="W10" s="86"/>
      <c r="X10" s="86"/>
      <c r="Y10" s="86" t="s">
        <v>33</v>
      </c>
      <c r="Z10" s="86"/>
      <c r="AA10" s="86"/>
      <c r="AB10" s="86"/>
      <c r="AC10" s="86" t="s">
        <v>33</v>
      </c>
      <c r="AD10" s="87" t="s">
        <v>34</v>
      </c>
    </row>
    <row r="11" spans="1:31" ht="13.5" customHeight="1" x14ac:dyDescent="0.2">
      <c r="A11" s="86" t="s">
        <v>29</v>
      </c>
      <c r="B11" s="37" t="s">
        <v>39</v>
      </c>
      <c r="C11" s="86" t="s">
        <v>40</v>
      </c>
      <c r="D11" s="38">
        <f t="shared" si="0"/>
        <v>104348</v>
      </c>
      <c r="E11" s="38">
        <f t="shared" si="1"/>
        <v>2083</v>
      </c>
      <c r="F11" s="59">
        <f t="shared" si="2"/>
        <v>1.9962050063249894</v>
      </c>
      <c r="G11" s="38">
        <v>2083</v>
      </c>
      <c r="H11" s="38">
        <v>0</v>
      </c>
      <c r="I11" s="38">
        <f t="shared" si="3"/>
        <v>102265</v>
      </c>
      <c r="J11" s="39">
        <f t="shared" si="4"/>
        <v>98.003794993675015</v>
      </c>
      <c r="K11" s="38">
        <v>96312</v>
      </c>
      <c r="L11" s="39">
        <f t="shared" si="5"/>
        <v>92.298846168589719</v>
      </c>
      <c r="M11" s="38">
        <v>0</v>
      </c>
      <c r="N11" s="39">
        <f t="shared" si="6"/>
        <v>0</v>
      </c>
      <c r="O11" s="38">
        <v>128</v>
      </c>
      <c r="P11" s="38">
        <f t="shared" si="7"/>
        <v>5825</v>
      </c>
      <c r="Q11" s="38">
        <v>3495</v>
      </c>
      <c r="R11" s="38">
        <v>2330</v>
      </c>
      <c r="S11" s="38">
        <v>0</v>
      </c>
      <c r="T11" s="39">
        <f t="shared" si="8"/>
        <v>5.5822823628627285</v>
      </c>
      <c r="U11" s="38">
        <v>2254</v>
      </c>
      <c r="V11" s="86"/>
      <c r="W11" s="86" t="s">
        <v>33</v>
      </c>
      <c r="X11" s="86"/>
      <c r="Y11" s="86"/>
      <c r="Z11" s="86"/>
      <c r="AA11" s="86"/>
      <c r="AB11" s="86"/>
      <c r="AC11" s="86" t="s">
        <v>33</v>
      </c>
      <c r="AD11" s="87" t="s">
        <v>34</v>
      </c>
    </row>
    <row r="12" spans="1:31" ht="13.5" customHeight="1" x14ac:dyDescent="0.2">
      <c r="A12" s="86" t="s">
        <v>29</v>
      </c>
      <c r="B12" s="37" t="s">
        <v>41</v>
      </c>
      <c r="C12" s="86" t="s">
        <v>42</v>
      </c>
      <c r="D12" s="38">
        <f t="shared" si="0"/>
        <v>83698</v>
      </c>
      <c r="E12" s="38">
        <f t="shared" si="1"/>
        <v>1051</v>
      </c>
      <c r="F12" s="59">
        <f t="shared" si="2"/>
        <v>1.2557050347678558</v>
      </c>
      <c r="G12" s="38">
        <v>1051</v>
      </c>
      <c r="H12" s="38">
        <v>0</v>
      </c>
      <c r="I12" s="38">
        <f t="shared" si="3"/>
        <v>82647</v>
      </c>
      <c r="J12" s="39">
        <f t="shared" si="4"/>
        <v>98.744294965232143</v>
      </c>
      <c r="K12" s="38">
        <v>72050</v>
      </c>
      <c r="L12" s="39">
        <f t="shared" si="5"/>
        <v>86.083299481469084</v>
      </c>
      <c r="M12" s="38">
        <v>1175</v>
      </c>
      <c r="N12" s="39">
        <f t="shared" si="6"/>
        <v>1.4038567229802386</v>
      </c>
      <c r="O12" s="38">
        <v>7812</v>
      </c>
      <c r="P12" s="38">
        <f t="shared" si="7"/>
        <v>1610</v>
      </c>
      <c r="Q12" s="38">
        <v>872</v>
      </c>
      <c r="R12" s="38">
        <v>738</v>
      </c>
      <c r="S12" s="38">
        <v>0</v>
      </c>
      <c r="T12" s="39">
        <f t="shared" si="8"/>
        <v>1.9235824034027096</v>
      </c>
      <c r="U12" s="38">
        <v>2328</v>
      </c>
      <c r="V12" s="86"/>
      <c r="W12" s="86"/>
      <c r="X12" s="86"/>
      <c r="Y12" s="86" t="s">
        <v>33</v>
      </c>
      <c r="Z12" s="86"/>
      <c r="AA12" s="86"/>
      <c r="AB12" s="86"/>
      <c r="AC12" s="86" t="s">
        <v>33</v>
      </c>
      <c r="AD12" s="87" t="s">
        <v>34</v>
      </c>
    </row>
    <row r="13" spans="1:31" ht="13.5" customHeight="1" x14ac:dyDescent="0.2">
      <c r="A13" s="86" t="s">
        <v>29</v>
      </c>
      <c r="B13" s="37" t="s">
        <v>43</v>
      </c>
      <c r="C13" s="86" t="s">
        <v>44</v>
      </c>
      <c r="D13" s="38">
        <f t="shared" si="0"/>
        <v>74731</v>
      </c>
      <c r="E13" s="38">
        <f t="shared" si="1"/>
        <v>11261</v>
      </c>
      <c r="F13" s="59">
        <f t="shared" si="2"/>
        <v>15.068713117715541</v>
      </c>
      <c r="G13" s="38">
        <v>11261</v>
      </c>
      <c r="H13" s="38">
        <v>0</v>
      </c>
      <c r="I13" s="38">
        <f t="shared" si="3"/>
        <v>63470</v>
      </c>
      <c r="J13" s="39">
        <f t="shared" si="4"/>
        <v>84.931286882284468</v>
      </c>
      <c r="K13" s="38">
        <v>38757</v>
      </c>
      <c r="L13" s="39">
        <f t="shared" si="5"/>
        <v>51.862011748805713</v>
      </c>
      <c r="M13" s="38">
        <v>0</v>
      </c>
      <c r="N13" s="39">
        <f t="shared" si="6"/>
        <v>0</v>
      </c>
      <c r="O13" s="38">
        <v>0</v>
      </c>
      <c r="P13" s="38">
        <f t="shared" si="7"/>
        <v>24713</v>
      </c>
      <c r="Q13" s="38">
        <v>0</v>
      </c>
      <c r="R13" s="38">
        <v>24713</v>
      </c>
      <c r="S13" s="38">
        <v>0</v>
      </c>
      <c r="T13" s="39">
        <f t="shared" si="8"/>
        <v>33.06927513347874</v>
      </c>
      <c r="U13" s="38">
        <v>1958</v>
      </c>
      <c r="V13" s="86" t="s">
        <v>33</v>
      </c>
      <c r="W13" s="86"/>
      <c r="X13" s="86"/>
      <c r="Y13" s="86"/>
      <c r="Z13" s="86"/>
      <c r="AA13" s="86"/>
      <c r="AB13" s="86"/>
      <c r="AC13" s="86" t="s">
        <v>33</v>
      </c>
      <c r="AD13" s="87" t="s">
        <v>34</v>
      </c>
    </row>
    <row r="14" spans="1:31" ht="13.5" customHeight="1" x14ac:dyDescent="0.2">
      <c r="A14" s="86" t="s">
        <v>29</v>
      </c>
      <c r="B14" s="37" t="s">
        <v>45</v>
      </c>
      <c r="C14" s="86" t="s">
        <v>46</v>
      </c>
      <c r="D14" s="38">
        <f t="shared" si="0"/>
        <v>19122</v>
      </c>
      <c r="E14" s="38">
        <f t="shared" si="1"/>
        <v>265</v>
      </c>
      <c r="F14" s="59">
        <f t="shared" si="2"/>
        <v>1.3858383014329045</v>
      </c>
      <c r="G14" s="38">
        <v>265</v>
      </c>
      <c r="H14" s="38">
        <v>0</v>
      </c>
      <c r="I14" s="38">
        <f t="shared" si="3"/>
        <v>18857</v>
      </c>
      <c r="J14" s="39">
        <f t="shared" si="4"/>
        <v>98.614161698567088</v>
      </c>
      <c r="K14" s="38">
        <v>10253</v>
      </c>
      <c r="L14" s="39">
        <f t="shared" si="5"/>
        <v>53.618868319213476</v>
      </c>
      <c r="M14" s="38">
        <v>0</v>
      </c>
      <c r="N14" s="39">
        <f t="shared" si="6"/>
        <v>0</v>
      </c>
      <c r="O14" s="38">
        <v>2778</v>
      </c>
      <c r="P14" s="38">
        <f t="shared" si="7"/>
        <v>5826</v>
      </c>
      <c r="Q14" s="38">
        <v>2572</v>
      </c>
      <c r="R14" s="38">
        <v>3254</v>
      </c>
      <c r="S14" s="38">
        <v>0</v>
      </c>
      <c r="T14" s="39">
        <f t="shared" si="8"/>
        <v>30.467524317540008</v>
      </c>
      <c r="U14" s="38">
        <v>525</v>
      </c>
      <c r="V14" s="86"/>
      <c r="W14" s="86" t="s">
        <v>33</v>
      </c>
      <c r="X14" s="86"/>
      <c r="Y14" s="86"/>
      <c r="Z14" s="86"/>
      <c r="AA14" s="86"/>
      <c r="AB14" s="86"/>
      <c r="AC14" s="86" t="s">
        <v>33</v>
      </c>
      <c r="AD14" s="87" t="s">
        <v>34</v>
      </c>
    </row>
    <row r="15" spans="1:31" ht="13.5" customHeight="1" x14ac:dyDescent="0.2">
      <c r="A15" s="86" t="s">
        <v>29</v>
      </c>
      <c r="B15" s="37" t="s">
        <v>47</v>
      </c>
      <c r="C15" s="86" t="s">
        <v>48</v>
      </c>
      <c r="D15" s="38">
        <f t="shared" si="0"/>
        <v>35928</v>
      </c>
      <c r="E15" s="38">
        <f t="shared" si="1"/>
        <v>3837</v>
      </c>
      <c r="F15" s="59">
        <f t="shared" si="2"/>
        <v>10.679692718770875</v>
      </c>
      <c r="G15" s="38">
        <v>3837</v>
      </c>
      <c r="H15" s="38">
        <v>0</v>
      </c>
      <c r="I15" s="38">
        <f t="shared" si="3"/>
        <v>32091</v>
      </c>
      <c r="J15" s="39">
        <f t="shared" si="4"/>
        <v>89.320307281229134</v>
      </c>
      <c r="K15" s="38">
        <v>25380</v>
      </c>
      <c r="L15" s="39">
        <f t="shared" si="5"/>
        <v>70.641282565130254</v>
      </c>
      <c r="M15" s="38">
        <v>0</v>
      </c>
      <c r="N15" s="39">
        <f t="shared" si="6"/>
        <v>0</v>
      </c>
      <c r="O15" s="38">
        <v>106</v>
      </c>
      <c r="P15" s="38">
        <f t="shared" si="7"/>
        <v>6605</v>
      </c>
      <c r="Q15" s="38">
        <v>2147</v>
      </c>
      <c r="R15" s="38">
        <v>4458</v>
      </c>
      <c r="S15" s="38">
        <v>0</v>
      </c>
      <c r="T15" s="39">
        <f t="shared" si="8"/>
        <v>18.383990202627476</v>
      </c>
      <c r="U15" s="38">
        <v>1181</v>
      </c>
      <c r="V15" s="86" t="s">
        <v>33</v>
      </c>
      <c r="W15" s="86"/>
      <c r="X15" s="86"/>
      <c r="Y15" s="86"/>
      <c r="Z15" s="86"/>
      <c r="AA15" s="86"/>
      <c r="AB15" s="86"/>
      <c r="AC15" s="86" t="s">
        <v>33</v>
      </c>
      <c r="AD15" s="87" t="s">
        <v>34</v>
      </c>
    </row>
    <row r="16" spans="1:31" ht="13.5" customHeight="1" x14ac:dyDescent="0.2">
      <c r="A16" s="86" t="s">
        <v>29</v>
      </c>
      <c r="B16" s="37" t="s">
        <v>49</v>
      </c>
      <c r="C16" s="86" t="s">
        <v>50</v>
      </c>
      <c r="D16" s="38">
        <f t="shared" si="0"/>
        <v>65292</v>
      </c>
      <c r="E16" s="38">
        <f t="shared" si="1"/>
        <v>3432</v>
      </c>
      <c r="F16" s="59">
        <f t="shared" si="2"/>
        <v>5.2563866936224963</v>
      </c>
      <c r="G16" s="38">
        <v>3432</v>
      </c>
      <c r="H16" s="38">
        <v>0</v>
      </c>
      <c r="I16" s="38">
        <f t="shared" si="3"/>
        <v>61860</v>
      </c>
      <c r="J16" s="39">
        <f t="shared" si="4"/>
        <v>94.743613306377512</v>
      </c>
      <c r="K16" s="38">
        <v>25069</v>
      </c>
      <c r="L16" s="39">
        <f t="shared" si="5"/>
        <v>38.395209213992523</v>
      </c>
      <c r="M16" s="38">
        <v>0</v>
      </c>
      <c r="N16" s="39">
        <f t="shared" si="6"/>
        <v>0</v>
      </c>
      <c r="O16" s="38">
        <v>0</v>
      </c>
      <c r="P16" s="38">
        <f t="shared" si="7"/>
        <v>36791</v>
      </c>
      <c r="Q16" s="38">
        <v>12951</v>
      </c>
      <c r="R16" s="38">
        <v>23840</v>
      </c>
      <c r="S16" s="38">
        <v>0</v>
      </c>
      <c r="T16" s="39">
        <f t="shared" si="8"/>
        <v>56.348404092384975</v>
      </c>
      <c r="U16" s="38">
        <v>1408</v>
      </c>
      <c r="V16" s="86"/>
      <c r="W16" s="86"/>
      <c r="X16" s="86"/>
      <c r="Y16" s="86" t="s">
        <v>33</v>
      </c>
      <c r="Z16" s="86"/>
      <c r="AA16" s="86"/>
      <c r="AB16" s="86"/>
      <c r="AC16" s="86" t="s">
        <v>33</v>
      </c>
      <c r="AD16" s="87" t="s">
        <v>34</v>
      </c>
    </row>
    <row r="17" spans="1:30" ht="13.5" customHeight="1" x14ac:dyDescent="0.2">
      <c r="A17" s="86" t="s">
        <v>29</v>
      </c>
      <c r="B17" s="37" t="s">
        <v>51</v>
      </c>
      <c r="C17" s="86" t="s">
        <v>52</v>
      </c>
      <c r="D17" s="38">
        <f t="shared" si="0"/>
        <v>46275</v>
      </c>
      <c r="E17" s="38">
        <f t="shared" si="1"/>
        <v>6455</v>
      </c>
      <c r="F17" s="59">
        <f t="shared" si="2"/>
        <v>13.949216639654241</v>
      </c>
      <c r="G17" s="38">
        <v>6378</v>
      </c>
      <c r="H17" s="38">
        <v>77</v>
      </c>
      <c r="I17" s="38">
        <f t="shared" si="3"/>
        <v>39820</v>
      </c>
      <c r="J17" s="39">
        <f t="shared" si="4"/>
        <v>86.050783360345761</v>
      </c>
      <c r="K17" s="38">
        <v>25458</v>
      </c>
      <c r="L17" s="39">
        <f t="shared" si="5"/>
        <v>55.014586709886551</v>
      </c>
      <c r="M17" s="38">
        <v>0</v>
      </c>
      <c r="N17" s="39">
        <f t="shared" si="6"/>
        <v>0</v>
      </c>
      <c r="O17" s="38">
        <v>1708</v>
      </c>
      <c r="P17" s="38">
        <f t="shared" si="7"/>
        <v>12654</v>
      </c>
      <c r="Q17" s="38">
        <v>717</v>
      </c>
      <c r="R17" s="38">
        <v>11937</v>
      </c>
      <c r="S17" s="38">
        <v>0</v>
      </c>
      <c r="T17" s="39">
        <f t="shared" si="8"/>
        <v>27.345218800648297</v>
      </c>
      <c r="U17" s="38">
        <v>941</v>
      </c>
      <c r="V17" s="86" t="s">
        <v>33</v>
      </c>
      <c r="W17" s="86"/>
      <c r="X17" s="86"/>
      <c r="Y17" s="86"/>
      <c r="Z17" s="86" t="s">
        <v>33</v>
      </c>
      <c r="AA17" s="86"/>
      <c r="AB17" s="86"/>
      <c r="AC17" s="86"/>
      <c r="AD17" s="87" t="s">
        <v>34</v>
      </c>
    </row>
    <row r="18" spans="1:30" ht="13.5" customHeight="1" x14ac:dyDescent="0.2">
      <c r="A18" s="86" t="s">
        <v>29</v>
      </c>
      <c r="B18" s="37" t="s">
        <v>53</v>
      </c>
      <c r="C18" s="86" t="s">
        <v>54</v>
      </c>
      <c r="D18" s="38">
        <f t="shared" si="0"/>
        <v>57219</v>
      </c>
      <c r="E18" s="38">
        <f t="shared" si="1"/>
        <v>1530</v>
      </c>
      <c r="F18" s="59">
        <f t="shared" si="2"/>
        <v>2.6739369789755152</v>
      </c>
      <c r="G18" s="38">
        <v>1530</v>
      </c>
      <c r="H18" s="38">
        <v>0</v>
      </c>
      <c r="I18" s="38">
        <f t="shared" si="3"/>
        <v>55689</v>
      </c>
      <c r="J18" s="39">
        <f t="shared" si="4"/>
        <v>97.326063021024495</v>
      </c>
      <c r="K18" s="38">
        <v>45919</v>
      </c>
      <c r="L18" s="39">
        <f t="shared" si="5"/>
        <v>80.251315122599138</v>
      </c>
      <c r="M18" s="38">
        <v>0</v>
      </c>
      <c r="N18" s="39">
        <f t="shared" si="6"/>
        <v>0</v>
      </c>
      <c r="O18" s="38">
        <v>2448</v>
      </c>
      <c r="P18" s="38">
        <f t="shared" si="7"/>
        <v>7322</v>
      </c>
      <c r="Q18" s="38">
        <v>2245</v>
      </c>
      <c r="R18" s="38">
        <v>5077</v>
      </c>
      <c r="S18" s="38">
        <v>0</v>
      </c>
      <c r="T18" s="39">
        <f t="shared" si="8"/>
        <v>12.796448732064524</v>
      </c>
      <c r="U18" s="38">
        <v>5595</v>
      </c>
      <c r="V18" s="86"/>
      <c r="W18" s="86"/>
      <c r="X18" s="86"/>
      <c r="Y18" s="86" t="s">
        <v>33</v>
      </c>
      <c r="Z18" s="86"/>
      <c r="AA18" s="86"/>
      <c r="AB18" s="86"/>
      <c r="AC18" s="86" t="s">
        <v>33</v>
      </c>
      <c r="AD18" s="87" t="s">
        <v>34</v>
      </c>
    </row>
    <row r="19" spans="1:30" ht="13.5" customHeight="1" x14ac:dyDescent="0.2">
      <c r="A19" s="86" t="s">
        <v>29</v>
      </c>
      <c r="B19" s="37" t="s">
        <v>55</v>
      </c>
      <c r="C19" s="86" t="s">
        <v>56</v>
      </c>
      <c r="D19" s="38">
        <f t="shared" si="0"/>
        <v>53901</v>
      </c>
      <c r="E19" s="38">
        <f t="shared" si="1"/>
        <v>6988</v>
      </c>
      <c r="F19" s="59">
        <f t="shared" si="2"/>
        <v>12.964509007254041</v>
      </c>
      <c r="G19" s="38">
        <v>6976</v>
      </c>
      <c r="H19" s="38">
        <v>12</v>
      </c>
      <c r="I19" s="38">
        <f t="shared" si="3"/>
        <v>46913</v>
      </c>
      <c r="J19" s="39">
        <f t="shared" si="4"/>
        <v>87.035490992745963</v>
      </c>
      <c r="K19" s="38">
        <v>40197</v>
      </c>
      <c r="L19" s="39">
        <f t="shared" si="5"/>
        <v>74.575610842099408</v>
      </c>
      <c r="M19" s="38">
        <v>0</v>
      </c>
      <c r="N19" s="39">
        <f t="shared" si="6"/>
        <v>0</v>
      </c>
      <c r="O19" s="38">
        <v>334</v>
      </c>
      <c r="P19" s="38">
        <f t="shared" si="7"/>
        <v>6382</v>
      </c>
      <c r="Q19" s="38">
        <v>3509</v>
      </c>
      <c r="R19" s="38">
        <v>2873</v>
      </c>
      <c r="S19" s="38">
        <v>0</v>
      </c>
      <c r="T19" s="39">
        <f t="shared" si="8"/>
        <v>11.840225598782954</v>
      </c>
      <c r="U19" s="38">
        <v>1981</v>
      </c>
      <c r="V19" s="86" t="s">
        <v>33</v>
      </c>
      <c r="W19" s="86"/>
      <c r="X19" s="86"/>
      <c r="Y19" s="86"/>
      <c r="Z19" s="86"/>
      <c r="AA19" s="86"/>
      <c r="AB19" s="86"/>
      <c r="AC19" s="86" t="s">
        <v>33</v>
      </c>
      <c r="AD19" s="87" t="s">
        <v>34</v>
      </c>
    </row>
    <row r="20" spans="1:30" ht="13.5" customHeight="1" x14ac:dyDescent="0.2">
      <c r="A20" s="86" t="s">
        <v>29</v>
      </c>
      <c r="B20" s="37" t="s">
        <v>57</v>
      </c>
      <c r="C20" s="86" t="s">
        <v>58</v>
      </c>
      <c r="D20" s="38">
        <f t="shared" si="0"/>
        <v>143010</v>
      </c>
      <c r="E20" s="38">
        <f t="shared" si="1"/>
        <v>5367</v>
      </c>
      <c r="F20" s="59">
        <f t="shared" si="2"/>
        <v>3.7528844136773651</v>
      </c>
      <c r="G20" s="38">
        <v>5367</v>
      </c>
      <c r="H20" s="38">
        <v>0</v>
      </c>
      <c r="I20" s="38">
        <f t="shared" si="3"/>
        <v>137643</v>
      </c>
      <c r="J20" s="39">
        <f t="shared" si="4"/>
        <v>96.247115586322636</v>
      </c>
      <c r="K20" s="38">
        <v>107281</v>
      </c>
      <c r="L20" s="39">
        <f t="shared" si="5"/>
        <v>75.016432417313467</v>
      </c>
      <c r="M20" s="38">
        <v>0</v>
      </c>
      <c r="N20" s="39">
        <f t="shared" si="6"/>
        <v>0</v>
      </c>
      <c r="O20" s="38">
        <v>0</v>
      </c>
      <c r="P20" s="38">
        <f t="shared" si="7"/>
        <v>30362</v>
      </c>
      <c r="Q20" s="38">
        <v>5553</v>
      </c>
      <c r="R20" s="38">
        <v>24809</v>
      </c>
      <c r="S20" s="38">
        <v>0</v>
      </c>
      <c r="T20" s="39">
        <f t="shared" si="8"/>
        <v>21.230683169009161</v>
      </c>
      <c r="U20" s="38">
        <v>3522</v>
      </c>
      <c r="V20" s="86"/>
      <c r="W20" s="86"/>
      <c r="X20" s="86"/>
      <c r="Y20" s="86" t="s">
        <v>33</v>
      </c>
      <c r="Z20" s="86"/>
      <c r="AA20" s="86"/>
      <c r="AB20" s="86"/>
      <c r="AC20" s="86" t="s">
        <v>33</v>
      </c>
      <c r="AD20" s="87" t="s">
        <v>34</v>
      </c>
    </row>
    <row r="21" spans="1:30" ht="13.5" customHeight="1" x14ac:dyDescent="0.2">
      <c r="A21" s="86" t="s">
        <v>29</v>
      </c>
      <c r="B21" s="37" t="s">
        <v>59</v>
      </c>
      <c r="C21" s="86" t="s">
        <v>60</v>
      </c>
      <c r="D21" s="38">
        <f t="shared" si="0"/>
        <v>98891</v>
      </c>
      <c r="E21" s="38">
        <f t="shared" si="1"/>
        <v>2751</v>
      </c>
      <c r="F21" s="59">
        <f t="shared" si="2"/>
        <v>2.7818507245350941</v>
      </c>
      <c r="G21" s="38">
        <v>2751</v>
      </c>
      <c r="H21" s="38">
        <v>0</v>
      </c>
      <c r="I21" s="38">
        <f t="shared" si="3"/>
        <v>96140</v>
      </c>
      <c r="J21" s="39">
        <f t="shared" si="4"/>
        <v>97.21814927546491</v>
      </c>
      <c r="K21" s="38">
        <v>87633</v>
      </c>
      <c r="L21" s="39">
        <f t="shared" si="5"/>
        <v>88.61574865255686</v>
      </c>
      <c r="M21" s="38">
        <v>0</v>
      </c>
      <c r="N21" s="39">
        <f t="shared" si="6"/>
        <v>0</v>
      </c>
      <c r="O21" s="38">
        <v>0</v>
      </c>
      <c r="P21" s="38">
        <f t="shared" si="7"/>
        <v>8507</v>
      </c>
      <c r="Q21" s="38">
        <v>2009</v>
      </c>
      <c r="R21" s="38">
        <v>6498</v>
      </c>
      <c r="S21" s="38">
        <v>0</v>
      </c>
      <c r="T21" s="39">
        <f t="shared" si="8"/>
        <v>8.6024006229080499</v>
      </c>
      <c r="U21" s="38">
        <v>8329</v>
      </c>
      <c r="V21" s="86"/>
      <c r="W21" s="86"/>
      <c r="X21" s="86"/>
      <c r="Y21" s="86" t="s">
        <v>33</v>
      </c>
      <c r="Z21" s="86"/>
      <c r="AA21" s="86"/>
      <c r="AB21" s="86"/>
      <c r="AC21" s="86" t="s">
        <v>33</v>
      </c>
      <c r="AD21" s="87" t="s">
        <v>34</v>
      </c>
    </row>
    <row r="22" spans="1:30" ht="13.5" customHeight="1" x14ac:dyDescent="0.2">
      <c r="A22" s="86" t="s">
        <v>29</v>
      </c>
      <c r="B22" s="37" t="s">
        <v>61</v>
      </c>
      <c r="C22" s="86" t="s">
        <v>62</v>
      </c>
      <c r="D22" s="38">
        <f t="shared" si="0"/>
        <v>24412</v>
      </c>
      <c r="E22" s="38">
        <f t="shared" si="1"/>
        <v>1702</v>
      </c>
      <c r="F22" s="59">
        <f t="shared" si="2"/>
        <v>6.9719809929542853</v>
      </c>
      <c r="G22" s="38">
        <v>1702</v>
      </c>
      <c r="H22" s="38">
        <v>0</v>
      </c>
      <c r="I22" s="38">
        <f t="shared" si="3"/>
        <v>22710</v>
      </c>
      <c r="J22" s="39">
        <f t="shared" si="4"/>
        <v>93.028019007045714</v>
      </c>
      <c r="K22" s="38">
        <v>4985</v>
      </c>
      <c r="L22" s="39">
        <f t="shared" si="5"/>
        <v>20.420285105685728</v>
      </c>
      <c r="M22" s="38">
        <v>0</v>
      </c>
      <c r="N22" s="39">
        <f t="shared" si="6"/>
        <v>0</v>
      </c>
      <c r="O22" s="38">
        <v>6870</v>
      </c>
      <c r="P22" s="38">
        <f t="shared" si="7"/>
        <v>10855</v>
      </c>
      <c r="Q22" s="38">
        <v>6596</v>
      </c>
      <c r="R22" s="38">
        <v>4259</v>
      </c>
      <c r="S22" s="38">
        <v>0</v>
      </c>
      <c r="T22" s="39">
        <f t="shared" si="8"/>
        <v>44.465836473865309</v>
      </c>
      <c r="U22" s="38">
        <v>670</v>
      </c>
      <c r="V22" s="86"/>
      <c r="W22" s="86"/>
      <c r="X22" s="86"/>
      <c r="Y22" s="86" t="s">
        <v>33</v>
      </c>
      <c r="Z22" s="86"/>
      <c r="AA22" s="86"/>
      <c r="AB22" s="86"/>
      <c r="AC22" s="86" t="s">
        <v>33</v>
      </c>
      <c r="AD22" s="87" t="s">
        <v>34</v>
      </c>
    </row>
    <row r="23" spans="1:30" ht="13.5" customHeight="1" x14ac:dyDescent="0.2">
      <c r="A23" s="86" t="s">
        <v>29</v>
      </c>
      <c r="B23" s="37" t="s">
        <v>63</v>
      </c>
      <c r="C23" s="86" t="s">
        <v>64</v>
      </c>
      <c r="D23" s="38">
        <f t="shared" si="0"/>
        <v>56229</v>
      </c>
      <c r="E23" s="38">
        <f t="shared" si="1"/>
        <v>578</v>
      </c>
      <c r="F23" s="59">
        <f t="shared" si="2"/>
        <v>1.0279393195681945</v>
      </c>
      <c r="G23" s="38">
        <v>578</v>
      </c>
      <c r="H23" s="38">
        <v>0</v>
      </c>
      <c r="I23" s="38">
        <f t="shared" si="3"/>
        <v>55651</v>
      </c>
      <c r="J23" s="39">
        <f t="shared" si="4"/>
        <v>98.972060680431809</v>
      </c>
      <c r="K23" s="38">
        <v>2997</v>
      </c>
      <c r="L23" s="39">
        <f t="shared" si="5"/>
        <v>5.329989862882142</v>
      </c>
      <c r="M23" s="38">
        <v>2103</v>
      </c>
      <c r="N23" s="39">
        <f t="shared" si="6"/>
        <v>3.7400629568372192</v>
      </c>
      <c r="O23" s="38">
        <v>335</v>
      </c>
      <c r="P23" s="38">
        <f t="shared" si="7"/>
        <v>50216</v>
      </c>
      <c r="Q23" s="38">
        <v>21783</v>
      </c>
      <c r="R23" s="38">
        <v>28181</v>
      </c>
      <c r="S23" s="38">
        <v>252</v>
      </c>
      <c r="T23" s="39">
        <f t="shared" si="8"/>
        <v>89.306229881377945</v>
      </c>
      <c r="U23" s="38">
        <v>2620</v>
      </c>
      <c r="V23" s="86"/>
      <c r="W23" s="86"/>
      <c r="X23" s="86"/>
      <c r="Y23" s="86" t="s">
        <v>33</v>
      </c>
      <c r="Z23" s="86"/>
      <c r="AA23" s="86"/>
      <c r="AB23" s="86"/>
      <c r="AC23" s="86" t="s">
        <v>33</v>
      </c>
      <c r="AD23" s="87" t="s">
        <v>34</v>
      </c>
    </row>
    <row r="24" spans="1:30" ht="13.5" customHeight="1" x14ac:dyDescent="0.2">
      <c r="A24" s="86" t="s">
        <v>29</v>
      </c>
      <c r="B24" s="37" t="s">
        <v>65</v>
      </c>
      <c r="C24" s="86" t="s">
        <v>66</v>
      </c>
      <c r="D24" s="38">
        <f t="shared" si="0"/>
        <v>22311</v>
      </c>
      <c r="E24" s="38">
        <f t="shared" si="1"/>
        <v>553</v>
      </c>
      <c r="F24" s="59">
        <f t="shared" si="2"/>
        <v>2.4785980009860609</v>
      </c>
      <c r="G24" s="38">
        <v>553</v>
      </c>
      <c r="H24" s="38">
        <v>0</v>
      </c>
      <c r="I24" s="38">
        <f t="shared" si="3"/>
        <v>21758</v>
      </c>
      <c r="J24" s="39">
        <f t="shared" si="4"/>
        <v>97.521401999013932</v>
      </c>
      <c r="K24" s="38">
        <v>15510</v>
      </c>
      <c r="L24" s="39">
        <f t="shared" si="5"/>
        <v>69.517278472502355</v>
      </c>
      <c r="M24" s="38">
        <v>0</v>
      </c>
      <c r="N24" s="39">
        <f t="shared" si="6"/>
        <v>0</v>
      </c>
      <c r="O24" s="38">
        <v>2940</v>
      </c>
      <c r="P24" s="38">
        <f t="shared" si="7"/>
        <v>3308</v>
      </c>
      <c r="Q24" s="38">
        <v>1448</v>
      </c>
      <c r="R24" s="38">
        <v>1860</v>
      </c>
      <c r="S24" s="38">
        <v>0</v>
      </c>
      <c r="T24" s="39">
        <f t="shared" si="8"/>
        <v>14.826767065573035</v>
      </c>
      <c r="U24" s="38">
        <v>182</v>
      </c>
      <c r="V24" s="86"/>
      <c r="W24" s="86"/>
      <c r="X24" s="86"/>
      <c r="Y24" s="86" t="s">
        <v>33</v>
      </c>
      <c r="Z24" s="86"/>
      <c r="AA24" s="86"/>
      <c r="AB24" s="86"/>
      <c r="AC24" s="86" t="s">
        <v>33</v>
      </c>
      <c r="AD24" s="87" t="s">
        <v>34</v>
      </c>
    </row>
    <row r="25" spans="1:30" ht="13.5" customHeight="1" x14ac:dyDescent="0.2">
      <c r="A25" s="86" t="s">
        <v>29</v>
      </c>
      <c r="B25" s="37" t="s">
        <v>67</v>
      </c>
      <c r="C25" s="86" t="s">
        <v>68</v>
      </c>
      <c r="D25" s="38">
        <f t="shared" si="0"/>
        <v>32329</v>
      </c>
      <c r="E25" s="38">
        <f t="shared" si="1"/>
        <v>1112</v>
      </c>
      <c r="F25" s="59">
        <f t="shared" si="2"/>
        <v>3.4396362399084413</v>
      </c>
      <c r="G25" s="38">
        <v>1079</v>
      </c>
      <c r="H25" s="38">
        <v>33</v>
      </c>
      <c r="I25" s="38">
        <f t="shared" si="3"/>
        <v>31217</v>
      </c>
      <c r="J25" s="39">
        <f t="shared" si="4"/>
        <v>96.560363760091562</v>
      </c>
      <c r="K25" s="38">
        <v>5233</v>
      </c>
      <c r="L25" s="39">
        <f t="shared" si="5"/>
        <v>16.186705434748987</v>
      </c>
      <c r="M25" s="38">
        <v>0</v>
      </c>
      <c r="N25" s="39">
        <f t="shared" si="6"/>
        <v>0</v>
      </c>
      <c r="O25" s="38">
        <v>9535</v>
      </c>
      <c r="P25" s="38">
        <f t="shared" si="7"/>
        <v>16449</v>
      </c>
      <c r="Q25" s="38">
        <v>6567</v>
      </c>
      <c r="R25" s="38">
        <v>9882</v>
      </c>
      <c r="S25" s="38">
        <v>0</v>
      </c>
      <c r="T25" s="39">
        <f t="shared" si="8"/>
        <v>50.880014847350672</v>
      </c>
      <c r="U25" s="38">
        <v>683</v>
      </c>
      <c r="V25" s="86"/>
      <c r="W25" s="86"/>
      <c r="X25" s="86"/>
      <c r="Y25" s="86" t="s">
        <v>33</v>
      </c>
      <c r="Z25" s="86"/>
      <c r="AA25" s="86"/>
      <c r="AB25" s="86"/>
      <c r="AC25" s="86" t="s">
        <v>33</v>
      </c>
      <c r="AD25" s="87" t="s">
        <v>34</v>
      </c>
    </row>
    <row r="26" spans="1:30" ht="13.5" customHeight="1" x14ac:dyDescent="0.2">
      <c r="A26" s="86" t="s">
        <v>29</v>
      </c>
      <c r="B26" s="37" t="s">
        <v>69</v>
      </c>
      <c r="C26" s="86" t="s">
        <v>70</v>
      </c>
      <c r="D26" s="38">
        <f t="shared" si="0"/>
        <v>37605</v>
      </c>
      <c r="E26" s="38">
        <f t="shared" si="1"/>
        <v>3676</v>
      </c>
      <c r="F26" s="59">
        <f t="shared" si="2"/>
        <v>9.7752958383193729</v>
      </c>
      <c r="G26" s="38">
        <v>3676</v>
      </c>
      <c r="H26" s="38">
        <v>0</v>
      </c>
      <c r="I26" s="38">
        <f t="shared" si="3"/>
        <v>33929</v>
      </c>
      <c r="J26" s="39">
        <f t="shared" si="4"/>
        <v>90.22470416168062</v>
      </c>
      <c r="K26" s="38">
        <v>17923</v>
      </c>
      <c r="L26" s="39">
        <f t="shared" si="5"/>
        <v>47.661215263927673</v>
      </c>
      <c r="M26" s="38">
        <v>0</v>
      </c>
      <c r="N26" s="39">
        <f t="shared" si="6"/>
        <v>0</v>
      </c>
      <c r="O26" s="38">
        <v>6907</v>
      </c>
      <c r="P26" s="38">
        <f t="shared" si="7"/>
        <v>9099</v>
      </c>
      <c r="Q26" s="38">
        <v>3888</v>
      </c>
      <c r="R26" s="38">
        <v>5211</v>
      </c>
      <c r="S26" s="38">
        <v>0</v>
      </c>
      <c r="T26" s="39">
        <f t="shared" si="8"/>
        <v>24.196250498603909</v>
      </c>
      <c r="U26" s="38">
        <v>554</v>
      </c>
      <c r="V26" s="86"/>
      <c r="W26" s="86"/>
      <c r="X26" s="86"/>
      <c r="Y26" s="86" t="s">
        <v>33</v>
      </c>
      <c r="Z26" s="86"/>
      <c r="AA26" s="86"/>
      <c r="AB26" s="86"/>
      <c r="AC26" s="86" t="s">
        <v>33</v>
      </c>
      <c r="AD26" s="87" t="s">
        <v>34</v>
      </c>
    </row>
    <row r="27" spans="1:30" ht="13.5" customHeight="1" x14ac:dyDescent="0.2">
      <c r="A27" s="86" t="s">
        <v>29</v>
      </c>
      <c r="B27" s="37" t="s">
        <v>71</v>
      </c>
      <c r="C27" s="86" t="s">
        <v>72</v>
      </c>
      <c r="D27" s="38">
        <f t="shared" si="0"/>
        <v>29803</v>
      </c>
      <c r="E27" s="38">
        <f t="shared" si="1"/>
        <v>1410</v>
      </c>
      <c r="F27" s="59">
        <f t="shared" si="2"/>
        <v>4.7310673422138709</v>
      </c>
      <c r="G27" s="38">
        <v>1410</v>
      </c>
      <c r="H27" s="38">
        <v>0</v>
      </c>
      <c r="I27" s="38">
        <f t="shared" si="3"/>
        <v>28393</v>
      </c>
      <c r="J27" s="39">
        <f t="shared" si="4"/>
        <v>95.268932657786138</v>
      </c>
      <c r="K27" s="38">
        <v>16384</v>
      </c>
      <c r="L27" s="39">
        <f t="shared" si="5"/>
        <v>54.974331443143306</v>
      </c>
      <c r="M27" s="38">
        <v>0</v>
      </c>
      <c r="N27" s="39">
        <f t="shared" si="6"/>
        <v>0</v>
      </c>
      <c r="O27" s="38">
        <v>5772</v>
      </c>
      <c r="P27" s="38">
        <f t="shared" si="7"/>
        <v>6237</v>
      </c>
      <c r="Q27" s="38">
        <v>2062</v>
      </c>
      <c r="R27" s="38">
        <v>4175</v>
      </c>
      <c r="S27" s="38">
        <v>0</v>
      </c>
      <c r="T27" s="39">
        <f t="shared" si="8"/>
        <v>20.927423413750294</v>
      </c>
      <c r="U27" s="38">
        <v>618</v>
      </c>
      <c r="V27" s="86"/>
      <c r="W27" s="86"/>
      <c r="X27" s="86"/>
      <c r="Y27" s="86" t="s">
        <v>33</v>
      </c>
      <c r="Z27" s="86"/>
      <c r="AA27" s="86"/>
      <c r="AB27" s="86"/>
      <c r="AC27" s="86" t="s">
        <v>33</v>
      </c>
      <c r="AD27" s="87" t="s">
        <v>34</v>
      </c>
    </row>
    <row r="28" spans="1:30" ht="13.5" customHeight="1" x14ac:dyDescent="0.2">
      <c r="A28" s="86" t="s">
        <v>29</v>
      </c>
      <c r="B28" s="37" t="s">
        <v>73</v>
      </c>
      <c r="C28" s="86" t="s">
        <v>74</v>
      </c>
      <c r="D28" s="38">
        <f t="shared" si="0"/>
        <v>31728</v>
      </c>
      <c r="E28" s="38">
        <f t="shared" si="1"/>
        <v>1683</v>
      </c>
      <c r="F28" s="59">
        <f t="shared" si="2"/>
        <v>5.3044629349470496</v>
      </c>
      <c r="G28" s="38">
        <v>1683</v>
      </c>
      <c r="H28" s="38">
        <v>0</v>
      </c>
      <c r="I28" s="38">
        <f t="shared" si="3"/>
        <v>30045</v>
      </c>
      <c r="J28" s="39">
        <f t="shared" si="4"/>
        <v>94.695537065052946</v>
      </c>
      <c r="K28" s="38">
        <v>17634</v>
      </c>
      <c r="L28" s="39">
        <f t="shared" si="5"/>
        <v>55.578668683812403</v>
      </c>
      <c r="M28" s="38">
        <v>0</v>
      </c>
      <c r="N28" s="39">
        <f t="shared" si="6"/>
        <v>0</v>
      </c>
      <c r="O28" s="38">
        <v>1905</v>
      </c>
      <c r="P28" s="38">
        <f t="shared" si="7"/>
        <v>10506</v>
      </c>
      <c r="Q28" s="38">
        <v>6713</v>
      </c>
      <c r="R28" s="38">
        <v>3793</v>
      </c>
      <c r="S28" s="38">
        <v>0</v>
      </c>
      <c r="T28" s="39">
        <f t="shared" si="8"/>
        <v>33.112708018154315</v>
      </c>
      <c r="U28" s="38">
        <v>920</v>
      </c>
      <c r="V28" s="86" t="s">
        <v>33</v>
      </c>
      <c r="W28" s="86"/>
      <c r="X28" s="86"/>
      <c r="Y28" s="86"/>
      <c r="Z28" s="86"/>
      <c r="AA28" s="86"/>
      <c r="AB28" s="86"/>
      <c r="AC28" s="86" t="s">
        <v>33</v>
      </c>
      <c r="AD28" s="87" t="s">
        <v>34</v>
      </c>
    </row>
    <row r="29" spans="1:30" ht="13.5" customHeight="1" x14ac:dyDescent="0.2">
      <c r="A29" s="86" t="s">
        <v>29</v>
      </c>
      <c r="B29" s="37" t="s">
        <v>75</v>
      </c>
      <c r="C29" s="86" t="s">
        <v>76</v>
      </c>
      <c r="D29" s="38">
        <f t="shared" si="0"/>
        <v>26194</v>
      </c>
      <c r="E29" s="38">
        <f t="shared" si="1"/>
        <v>205</v>
      </c>
      <c r="F29" s="59">
        <f t="shared" si="2"/>
        <v>0.78262197449797655</v>
      </c>
      <c r="G29" s="38">
        <v>205</v>
      </c>
      <c r="H29" s="38">
        <v>0</v>
      </c>
      <c r="I29" s="38">
        <f t="shared" si="3"/>
        <v>25989</v>
      </c>
      <c r="J29" s="39">
        <f t="shared" si="4"/>
        <v>99.217378025502029</v>
      </c>
      <c r="K29" s="38">
        <v>21971</v>
      </c>
      <c r="L29" s="39">
        <f t="shared" si="5"/>
        <v>83.877987325341678</v>
      </c>
      <c r="M29" s="38">
        <v>0</v>
      </c>
      <c r="N29" s="39">
        <f t="shared" si="6"/>
        <v>0</v>
      </c>
      <c r="O29" s="38">
        <v>0</v>
      </c>
      <c r="P29" s="38">
        <f t="shared" si="7"/>
        <v>4018</v>
      </c>
      <c r="Q29" s="38">
        <v>2228</v>
      </c>
      <c r="R29" s="38">
        <v>1790</v>
      </c>
      <c r="S29" s="38">
        <v>0</v>
      </c>
      <c r="T29" s="39">
        <f t="shared" si="8"/>
        <v>15.33939070016034</v>
      </c>
      <c r="U29" s="38">
        <v>698</v>
      </c>
      <c r="V29" s="86"/>
      <c r="W29" s="86"/>
      <c r="X29" s="86"/>
      <c r="Y29" s="86" t="s">
        <v>33</v>
      </c>
      <c r="Z29" s="86"/>
      <c r="AA29" s="86"/>
      <c r="AB29" s="86"/>
      <c r="AC29" s="86" t="s">
        <v>33</v>
      </c>
      <c r="AD29" s="87" t="s">
        <v>34</v>
      </c>
    </row>
    <row r="30" spans="1:30" ht="13.5" customHeight="1" x14ac:dyDescent="0.2">
      <c r="A30" s="86" t="s">
        <v>29</v>
      </c>
      <c r="B30" s="37" t="s">
        <v>77</v>
      </c>
      <c r="C30" s="86" t="s">
        <v>78</v>
      </c>
      <c r="D30" s="38">
        <f t="shared" si="0"/>
        <v>21956</v>
      </c>
      <c r="E30" s="38">
        <f t="shared" si="1"/>
        <v>1164</v>
      </c>
      <c r="F30" s="59">
        <f t="shared" si="2"/>
        <v>5.3015121151393698</v>
      </c>
      <c r="G30" s="38">
        <v>1164</v>
      </c>
      <c r="H30" s="38">
        <v>0</v>
      </c>
      <c r="I30" s="38">
        <f t="shared" si="3"/>
        <v>20792</v>
      </c>
      <c r="J30" s="39">
        <f t="shared" si="4"/>
        <v>94.698487884860626</v>
      </c>
      <c r="K30" s="38">
        <v>17485</v>
      </c>
      <c r="L30" s="39">
        <f t="shared" si="5"/>
        <v>79.636545818910548</v>
      </c>
      <c r="M30" s="38">
        <v>0</v>
      </c>
      <c r="N30" s="39">
        <f t="shared" si="6"/>
        <v>0</v>
      </c>
      <c r="O30" s="38">
        <v>0</v>
      </c>
      <c r="P30" s="38">
        <f t="shared" si="7"/>
        <v>3307</v>
      </c>
      <c r="Q30" s="38">
        <v>2498</v>
      </c>
      <c r="R30" s="38">
        <v>809</v>
      </c>
      <c r="S30" s="38">
        <v>0</v>
      </c>
      <c r="T30" s="39">
        <f t="shared" si="8"/>
        <v>15.061942065950081</v>
      </c>
      <c r="U30" s="38">
        <v>353</v>
      </c>
      <c r="V30" s="86"/>
      <c r="W30" s="86"/>
      <c r="X30" s="86"/>
      <c r="Y30" s="86" t="s">
        <v>33</v>
      </c>
      <c r="Z30" s="86"/>
      <c r="AA30" s="86"/>
      <c r="AB30" s="86"/>
      <c r="AC30" s="86" t="s">
        <v>33</v>
      </c>
      <c r="AD30" s="87" t="s">
        <v>34</v>
      </c>
    </row>
    <row r="31" spans="1:30" ht="13.5" customHeight="1" x14ac:dyDescent="0.2">
      <c r="A31" s="86" t="s">
        <v>29</v>
      </c>
      <c r="B31" s="37" t="s">
        <v>79</v>
      </c>
      <c r="C31" s="86" t="s">
        <v>80</v>
      </c>
      <c r="D31" s="38">
        <f t="shared" si="0"/>
        <v>25750</v>
      </c>
      <c r="E31" s="38">
        <f t="shared" si="1"/>
        <v>2202</v>
      </c>
      <c r="F31" s="59">
        <f t="shared" si="2"/>
        <v>8.5514563106796118</v>
      </c>
      <c r="G31" s="38">
        <v>2202</v>
      </c>
      <c r="H31" s="38">
        <v>0</v>
      </c>
      <c r="I31" s="38">
        <f t="shared" si="3"/>
        <v>23548</v>
      </c>
      <c r="J31" s="39">
        <f t="shared" si="4"/>
        <v>91.448543689320388</v>
      </c>
      <c r="K31" s="38">
        <v>6245</v>
      </c>
      <c r="L31" s="39">
        <f t="shared" si="5"/>
        <v>24.252427184466018</v>
      </c>
      <c r="M31" s="38">
        <v>861</v>
      </c>
      <c r="N31" s="39">
        <f t="shared" si="6"/>
        <v>3.3436893203883495</v>
      </c>
      <c r="O31" s="38">
        <v>399</v>
      </c>
      <c r="P31" s="38">
        <f t="shared" si="7"/>
        <v>16043</v>
      </c>
      <c r="Q31" s="38">
        <v>7346</v>
      </c>
      <c r="R31" s="38">
        <v>8697</v>
      </c>
      <c r="S31" s="38">
        <v>0</v>
      </c>
      <c r="T31" s="39">
        <f t="shared" si="8"/>
        <v>62.302912621359219</v>
      </c>
      <c r="U31" s="38">
        <v>660</v>
      </c>
      <c r="V31" s="86" t="s">
        <v>33</v>
      </c>
      <c r="W31" s="86"/>
      <c r="X31" s="86"/>
      <c r="Y31" s="86"/>
      <c r="Z31" s="86"/>
      <c r="AA31" s="86" t="s">
        <v>33</v>
      </c>
      <c r="AB31" s="86"/>
      <c r="AC31" s="86"/>
      <c r="AD31" s="87" t="s">
        <v>34</v>
      </c>
    </row>
    <row r="32" spans="1:30" ht="13.5" customHeight="1" x14ac:dyDescent="0.2">
      <c r="A32" s="86" t="s">
        <v>29</v>
      </c>
      <c r="B32" s="37" t="s">
        <v>81</v>
      </c>
      <c r="C32" s="86" t="s">
        <v>82</v>
      </c>
      <c r="D32" s="38">
        <f t="shared" si="0"/>
        <v>26337</v>
      </c>
      <c r="E32" s="38">
        <f t="shared" si="1"/>
        <v>829</v>
      </c>
      <c r="F32" s="59">
        <f t="shared" si="2"/>
        <v>3.1476629836351901</v>
      </c>
      <c r="G32" s="38">
        <v>657</v>
      </c>
      <c r="H32" s="38">
        <v>172</v>
      </c>
      <c r="I32" s="38">
        <f t="shared" si="3"/>
        <v>25508</v>
      </c>
      <c r="J32" s="39">
        <f t="shared" si="4"/>
        <v>96.852337016364814</v>
      </c>
      <c r="K32" s="38">
        <v>11853</v>
      </c>
      <c r="L32" s="39">
        <f t="shared" si="5"/>
        <v>45.005125868549953</v>
      </c>
      <c r="M32" s="38">
        <v>0</v>
      </c>
      <c r="N32" s="39">
        <f t="shared" si="6"/>
        <v>0</v>
      </c>
      <c r="O32" s="38">
        <v>397</v>
      </c>
      <c r="P32" s="38">
        <f t="shared" si="7"/>
        <v>13258</v>
      </c>
      <c r="Q32" s="38">
        <v>5707</v>
      </c>
      <c r="R32" s="38">
        <v>7551</v>
      </c>
      <c r="S32" s="38">
        <v>0</v>
      </c>
      <c r="T32" s="39">
        <f t="shared" si="8"/>
        <v>50.339826100163265</v>
      </c>
      <c r="U32" s="38">
        <v>881</v>
      </c>
      <c r="V32" s="86"/>
      <c r="W32" s="86"/>
      <c r="X32" s="86"/>
      <c r="Y32" s="86" t="s">
        <v>33</v>
      </c>
      <c r="Z32" s="86"/>
      <c r="AA32" s="86"/>
      <c r="AB32" s="86"/>
      <c r="AC32" s="86" t="s">
        <v>33</v>
      </c>
      <c r="AD32" s="87" t="s">
        <v>34</v>
      </c>
    </row>
    <row r="33" spans="1:30" ht="13.5" customHeight="1" x14ac:dyDescent="0.2">
      <c r="A33" s="86" t="s">
        <v>29</v>
      </c>
      <c r="B33" s="37" t="s">
        <v>83</v>
      </c>
      <c r="C33" s="86" t="s">
        <v>84</v>
      </c>
      <c r="D33" s="38">
        <f t="shared" si="0"/>
        <v>6223</v>
      </c>
      <c r="E33" s="38">
        <f t="shared" si="1"/>
        <v>558</v>
      </c>
      <c r="F33" s="59">
        <f t="shared" si="2"/>
        <v>8.9667363008195409</v>
      </c>
      <c r="G33" s="38">
        <v>558</v>
      </c>
      <c r="H33" s="38">
        <v>0</v>
      </c>
      <c r="I33" s="38">
        <f t="shared" si="3"/>
        <v>5665</v>
      </c>
      <c r="J33" s="39">
        <f t="shared" si="4"/>
        <v>91.033263699180452</v>
      </c>
      <c r="K33" s="38">
        <v>4140</v>
      </c>
      <c r="L33" s="39">
        <f t="shared" si="5"/>
        <v>66.527398360919165</v>
      </c>
      <c r="M33" s="38">
        <v>0</v>
      </c>
      <c r="N33" s="39">
        <f t="shared" si="6"/>
        <v>0</v>
      </c>
      <c r="O33" s="38">
        <v>595</v>
      </c>
      <c r="P33" s="38">
        <f t="shared" si="7"/>
        <v>930</v>
      </c>
      <c r="Q33" s="38">
        <v>464</v>
      </c>
      <c r="R33" s="38">
        <v>466</v>
      </c>
      <c r="S33" s="38">
        <v>0</v>
      </c>
      <c r="T33" s="39">
        <f t="shared" si="8"/>
        <v>14.944560501365899</v>
      </c>
      <c r="U33" s="38">
        <v>145</v>
      </c>
      <c r="V33" s="86"/>
      <c r="W33" s="86"/>
      <c r="X33" s="86"/>
      <c r="Y33" s="86" t="s">
        <v>33</v>
      </c>
      <c r="Z33" s="86"/>
      <c r="AA33" s="86"/>
      <c r="AB33" s="86"/>
      <c r="AC33" s="86" t="s">
        <v>33</v>
      </c>
      <c r="AD33" s="87" t="s">
        <v>34</v>
      </c>
    </row>
    <row r="34" spans="1:30" ht="13.5" customHeight="1" x14ac:dyDescent="0.2">
      <c r="A34" s="86" t="s">
        <v>29</v>
      </c>
      <c r="B34" s="37" t="s">
        <v>85</v>
      </c>
      <c r="C34" s="86" t="s">
        <v>86</v>
      </c>
      <c r="D34" s="38">
        <f t="shared" si="0"/>
        <v>18272</v>
      </c>
      <c r="E34" s="38">
        <f t="shared" si="1"/>
        <v>1216</v>
      </c>
      <c r="F34" s="59">
        <f t="shared" si="2"/>
        <v>6.6549912434325744</v>
      </c>
      <c r="G34" s="38">
        <v>1216</v>
      </c>
      <c r="H34" s="38">
        <v>0</v>
      </c>
      <c r="I34" s="38">
        <f t="shared" si="3"/>
        <v>17056</v>
      </c>
      <c r="J34" s="39">
        <f t="shared" si="4"/>
        <v>93.345008756567424</v>
      </c>
      <c r="K34" s="38">
        <v>8526</v>
      </c>
      <c r="L34" s="39">
        <f t="shared" si="5"/>
        <v>46.661558669001749</v>
      </c>
      <c r="M34" s="38">
        <v>0</v>
      </c>
      <c r="N34" s="39">
        <f t="shared" si="6"/>
        <v>0</v>
      </c>
      <c r="O34" s="38">
        <v>0</v>
      </c>
      <c r="P34" s="38">
        <f t="shared" si="7"/>
        <v>8530</v>
      </c>
      <c r="Q34" s="38">
        <v>5599</v>
      </c>
      <c r="R34" s="38">
        <v>2931</v>
      </c>
      <c r="S34" s="38">
        <v>0</v>
      </c>
      <c r="T34" s="39">
        <f t="shared" si="8"/>
        <v>46.683450087565674</v>
      </c>
      <c r="U34" s="38">
        <v>403</v>
      </c>
      <c r="V34" s="86" t="s">
        <v>33</v>
      </c>
      <c r="W34" s="86"/>
      <c r="X34" s="86"/>
      <c r="Y34" s="86"/>
      <c r="Z34" s="86" t="s">
        <v>33</v>
      </c>
      <c r="AA34" s="86"/>
      <c r="AB34" s="86"/>
      <c r="AC34" s="86"/>
      <c r="AD34" s="87" t="s">
        <v>34</v>
      </c>
    </row>
    <row r="35" spans="1:30" ht="13.5" customHeight="1" x14ac:dyDescent="0.2">
      <c r="A35" s="86" t="s">
        <v>29</v>
      </c>
      <c r="B35" s="37" t="s">
        <v>87</v>
      </c>
      <c r="C35" s="86" t="s">
        <v>88</v>
      </c>
      <c r="D35" s="38">
        <f t="shared" si="0"/>
        <v>9357</v>
      </c>
      <c r="E35" s="38">
        <f t="shared" si="1"/>
        <v>402</v>
      </c>
      <c r="F35" s="59">
        <f t="shared" si="2"/>
        <v>4.2962487976915682</v>
      </c>
      <c r="G35" s="38">
        <v>402</v>
      </c>
      <c r="H35" s="38">
        <v>0</v>
      </c>
      <c r="I35" s="38">
        <f t="shared" si="3"/>
        <v>8955</v>
      </c>
      <c r="J35" s="39">
        <f t="shared" si="4"/>
        <v>95.703751202308425</v>
      </c>
      <c r="K35" s="38">
        <v>4065</v>
      </c>
      <c r="L35" s="39">
        <f t="shared" si="5"/>
        <v>43.443411349791603</v>
      </c>
      <c r="M35" s="38">
        <v>0</v>
      </c>
      <c r="N35" s="39">
        <f t="shared" si="6"/>
        <v>0</v>
      </c>
      <c r="O35" s="38">
        <v>0</v>
      </c>
      <c r="P35" s="38">
        <f t="shared" si="7"/>
        <v>4890</v>
      </c>
      <c r="Q35" s="38">
        <v>2766</v>
      </c>
      <c r="R35" s="38">
        <v>2124</v>
      </c>
      <c r="S35" s="38">
        <v>0</v>
      </c>
      <c r="T35" s="39">
        <f t="shared" si="8"/>
        <v>52.260339852516836</v>
      </c>
      <c r="U35" s="38">
        <v>414</v>
      </c>
      <c r="V35" s="86" t="s">
        <v>33</v>
      </c>
      <c r="W35" s="86"/>
      <c r="X35" s="86"/>
      <c r="Y35" s="86"/>
      <c r="Z35" s="86" t="s">
        <v>33</v>
      </c>
      <c r="AA35" s="86"/>
      <c r="AB35" s="86"/>
      <c r="AC35" s="86"/>
      <c r="AD35" s="87" t="s">
        <v>34</v>
      </c>
    </row>
    <row r="36" spans="1:30" ht="13.5" customHeight="1" x14ac:dyDescent="0.2">
      <c r="A36" s="86" t="s">
        <v>29</v>
      </c>
      <c r="B36" s="37" t="s">
        <v>89</v>
      </c>
      <c r="C36" s="86" t="s">
        <v>90</v>
      </c>
      <c r="D36" s="38">
        <f t="shared" si="0"/>
        <v>14102</v>
      </c>
      <c r="E36" s="38">
        <f t="shared" si="1"/>
        <v>230</v>
      </c>
      <c r="F36" s="59">
        <f t="shared" si="2"/>
        <v>1.6309743298822861</v>
      </c>
      <c r="G36" s="38">
        <v>230</v>
      </c>
      <c r="H36" s="38">
        <v>0</v>
      </c>
      <c r="I36" s="38">
        <f t="shared" si="3"/>
        <v>13872</v>
      </c>
      <c r="J36" s="39">
        <f t="shared" si="4"/>
        <v>98.369025670117722</v>
      </c>
      <c r="K36" s="38">
        <v>12544</v>
      </c>
      <c r="L36" s="39">
        <f t="shared" si="5"/>
        <v>88.951921713232167</v>
      </c>
      <c r="M36" s="38">
        <v>0</v>
      </c>
      <c r="N36" s="39">
        <f t="shared" si="6"/>
        <v>0</v>
      </c>
      <c r="O36" s="38">
        <v>0</v>
      </c>
      <c r="P36" s="38">
        <f t="shared" si="7"/>
        <v>1328</v>
      </c>
      <c r="Q36" s="38">
        <v>570</v>
      </c>
      <c r="R36" s="38">
        <v>758</v>
      </c>
      <c r="S36" s="38">
        <v>0</v>
      </c>
      <c r="T36" s="39">
        <f t="shared" si="8"/>
        <v>9.4171039568855477</v>
      </c>
      <c r="U36" s="38">
        <v>447</v>
      </c>
      <c r="V36" s="86" t="s">
        <v>33</v>
      </c>
      <c r="W36" s="86"/>
      <c r="X36" s="86"/>
      <c r="Y36" s="86"/>
      <c r="Z36" s="86" t="s">
        <v>33</v>
      </c>
      <c r="AA36" s="86"/>
      <c r="AB36" s="86"/>
      <c r="AC36" s="86"/>
      <c r="AD36" s="87" t="s">
        <v>34</v>
      </c>
    </row>
    <row r="37" spans="1:30" ht="13.5" customHeight="1" x14ac:dyDescent="0.2">
      <c r="A37" s="86" t="s">
        <v>29</v>
      </c>
      <c r="B37" s="37" t="s">
        <v>91</v>
      </c>
      <c r="C37" s="86" t="s">
        <v>92</v>
      </c>
      <c r="D37" s="38">
        <f t="shared" si="0"/>
        <v>18613</v>
      </c>
      <c r="E37" s="38">
        <f t="shared" si="1"/>
        <v>874</v>
      </c>
      <c r="F37" s="59">
        <f t="shared" si="2"/>
        <v>4.6956428302799118</v>
      </c>
      <c r="G37" s="38">
        <v>874</v>
      </c>
      <c r="H37" s="38">
        <v>0</v>
      </c>
      <c r="I37" s="38">
        <f t="shared" si="3"/>
        <v>17739</v>
      </c>
      <c r="J37" s="39">
        <f t="shared" si="4"/>
        <v>95.304357169720092</v>
      </c>
      <c r="K37" s="38">
        <v>810</v>
      </c>
      <c r="L37" s="39">
        <f t="shared" si="5"/>
        <v>4.351797131037447</v>
      </c>
      <c r="M37" s="38">
        <v>0</v>
      </c>
      <c r="N37" s="39">
        <f t="shared" si="6"/>
        <v>0</v>
      </c>
      <c r="O37" s="38">
        <v>5688</v>
      </c>
      <c r="P37" s="38">
        <f t="shared" si="7"/>
        <v>11241</v>
      </c>
      <c r="Q37" s="38">
        <v>4391</v>
      </c>
      <c r="R37" s="38">
        <v>6850</v>
      </c>
      <c r="S37" s="38">
        <v>0</v>
      </c>
      <c r="T37" s="39">
        <f t="shared" si="8"/>
        <v>60.393273518508572</v>
      </c>
      <c r="U37" s="38">
        <v>284</v>
      </c>
      <c r="V37" s="86"/>
      <c r="W37" s="86"/>
      <c r="X37" s="86"/>
      <c r="Y37" s="86" t="s">
        <v>33</v>
      </c>
      <c r="Z37" s="86"/>
      <c r="AA37" s="86"/>
      <c r="AB37" s="86"/>
      <c r="AC37" s="86" t="s">
        <v>33</v>
      </c>
      <c r="AD37" s="87" t="s">
        <v>34</v>
      </c>
    </row>
    <row r="38" spans="1:30" ht="13.5" customHeight="1" x14ac:dyDescent="0.2">
      <c r="A38" s="86" t="s">
        <v>29</v>
      </c>
      <c r="B38" s="37" t="s">
        <v>93</v>
      </c>
      <c r="C38" s="86" t="s">
        <v>94</v>
      </c>
      <c r="D38" s="38">
        <f t="shared" si="0"/>
        <v>21468</v>
      </c>
      <c r="E38" s="38">
        <f t="shared" si="1"/>
        <v>1288</v>
      </c>
      <c r="F38" s="59">
        <f t="shared" si="2"/>
        <v>5.9996273523383641</v>
      </c>
      <c r="G38" s="38">
        <v>1288</v>
      </c>
      <c r="H38" s="38">
        <v>0</v>
      </c>
      <c r="I38" s="38">
        <f t="shared" si="3"/>
        <v>20180</v>
      </c>
      <c r="J38" s="39">
        <f t="shared" si="4"/>
        <v>94.000372647661635</v>
      </c>
      <c r="K38" s="38">
        <v>0</v>
      </c>
      <c r="L38" s="39">
        <f t="shared" si="5"/>
        <v>0</v>
      </c>
      <c r="M38" s="38">
        <v>0</v>
      </c>
      <c r="N38" s="39">
        <f t="shared" si="6"/>
        <v>0</v>
      </c>
      <c r="O38" s="38">
        <v>0</v>
      </c>
      <c r="P38" s="38">
        <f t="shared" si="7"/>
        <v>20180</v>
      </c>
      <c r="Q38" s="38">
        <v>1932</v>
      </c>
      <c r="R38" s="38">
        <v>18248</v>
      </c>
      <c r="S38" s="38">
        <v>0</v>
      </c>
      <c r="T38" s="39">
        <f t="shared" si="8"/>
        <v>94.000372647661635</v>
      </c>
      <c r="U38" s="38">
        <v>397</v>
      </c>
      <c r="V38" s="86"/>
      <c r="W38" s="86"/>
      <c r="X38" s="86"/>
      <c r="Y38" s="86" t="s">
        <v>33</v>
      </c>
      <c r="Z38" s="86"/>
      <c r="AA38" s="86"/>
      <c r="AB38" s="86"/>
      <c r="AC38" s="86" t="s">
        <v>33</v>
      </c>
      <c r="AD38" s="87" t="s">
        <v>34</v>
      </c>
    </row>
    <row r="39" spans="1:30" ht="13.5" customHeight="1" x14ac:dyDescent="0.2">
      <c r="A39" s="86" t="s">
        <v>29</v>
      </c>
      <c r="B39" s="37" t="s">
        <v>95</v>
      </c>
      <c r="C39" s="86" t="s">
        <v>96</v>
      </c>
      <c r="D39" s="38">
        <f t="shared" si="0"/>
        <v>22850</v>
      </c>
      <c r="E39" s="38">
        <f t="shared" si="1"/>
        <v>509</v>
      </c>
      <c r="F39" s="59">
        <f t="shared" si="2"/>
        <v>2.2275711159737419</v>
      </c>
      <c r="G39" s="38">
        <v>509</v>
      </c>
      <c r="H39" s="38">
        <v>0</v>
      </c>
      <c r="I39" s="38">
        <f t="shared" si="3"/>
        <v>22341</v>
      </c>
      <c r="J39" s="39">
        <f t="shared" si="4"/>
        <v>97.772428884026269</v>
      </c>
      <c r="K39" s="38">
        <v>8527</v>
      </c>
      <c r="L39" s="39">
        <f t="shared" si="5"/>
        <v>37.317286652078771</v>
      </c>
      <c r="M39" s="38">
        <v>0</v>
      </c>
      <c r="N39" s="39">
        <f t="shared" si="6"/>
        <v>0</v>
      </c>
      <c r="O39" s="38">
        <v>3724</v>
      </c>
      <c r="P39" s="38">
        <f t="shared" si="7"/>
        <v>10090</v>
      </c>
      <c r="Q39" s="38">
        <v>5240</v>
      </c>
      <c r="R39" s="38">
        <v>4850</v>
      </c>
      <c r="S39" s="38">
        <v>0</v>
      </c>
      <c r="T39" s="39">
        <f t="shared" si="8"/>
        <v>44.157549234135665</v>
      </c>
      <c r="U39" s="38">
        <v>603</v>
      </c>
      <c r="V39" s="86"/>
      <c r="W39" s="86"/>
      <c r="X39" s="86"/>
      <c r="Y39" s="86" t="s">
        <v>33</v>
      </c>
      <c r="Z39" s="86"/>
      <c r="AA39" s="86"/>
      <c r="AB39" s="86"/>
      <c r="AC39" s="86" t="s">
        <v>33</v>
      </c>
      <c r="AD39" s="87" t="s">
        <v>34</v>
      </c>
    </row>
    <row r="40" spans="1:30" ht="13.5" customHeight="1" x14ac:dyDescent="0.2">
      <c r="A40" s="86" t="s">
        <v>29</v>
      </c>
      <c r="B40" s="37" t="s">
        <v>97</v>
      </c>
      <c r="C40" s="86" t="s">
        <v>98</v>
      </c>
      <c r="D40" s="38">
        <f t="shared" si="0"/>
        <v>18310</v>
      </c>
      <c r="E40" s="38">
        <f t="shared" si="1"/>
        <v>104</v>
      </c>
      <c r="F40" s="59">
        <f t="shared" si="2"/>
        <v>0.56799563080283999</v>
      </c>
      <c r="G40" s="38">
        <v>104</v>
      </c>
      <c r="H40" s="38">
        <v>0</v>
      </c>
      <c r="I40" s="38">
        <f t="shared" si="3"/>
        <v>18206</v>
      </c>
      <c r="J40" s="39">
        <f t="shared" si="4"/>
        <v>99.432004369197159</v>
      </c>
      <c r="K40" s="38">
        <v>16104</v>
      </c>
      <c r="L40" s="39">
        <f t="shared" si="5"/>
        <v>87.951938831239758</v>
      </c>
      <c r="M40" s="38">
        <v>0</v>
      </c>
      <c r="N40" s="39">
        <f t="shared" si="6"/>
        <v>0</v>
      </c>
      <c r="O40" s="38">
        <v>0</v>
      </c>
      <c r="P40" s="38">
        <f t="shared" si="7"/>
        <v>2102</v>
      </c>
      <c r="Q40" s="38">
        <v>1716</v>
      </c>
      <c r="R40" s="38">
        <v>386</v>
      </c>
      <c r="S40" s="38">
        <v>0</v>
      </c>
      <c r="T40" s="39">
        <f t="shared" si="8"/>
        <v>11.480065537957399</v>
      </c>
      <c r="U40" s="38">
        <v>553</v>
      </c>
      <c r="V40" s="86"/>
      <c r="W40" s="86"/>
      <c r="X40" s="86"/>
      <c r="Y40" s="86" t="s">
        <v>33</v>
      </c>
      <c r="Z40" s="86"/>
      <c r="AA40" s="86"/>
      <c r="AB40" s="86"/>
      <c r="AC40" s="86" t="s">
        <v>33</v>
      </c>
      <c r="AD40" s="87" t="s">
        <v>34</v>
      </c>
    </row>
    <row r="41" spans="1:30" ht="13.5" customHeight="1" x14ac:dyDescent="0.2">
      <c r="A41" s="86" t="s">
        <v>29</v>
      </c>
      <c r="B41" s="37" t="s">
        <v>99</v>
      </c>
      <c r="C41" s="86" t="s">
        <v>100</v>
      </c>
      <c r="D41" s="38">
        <f t="shared" si="0"/>
        <v>7994</v>
      </c>
      <c r="E41" s="38">
        <f t="shared" si="1"/>
        <v>57</v>
      </c>
      <c r="F41" s="59">
        <f t="shared" si="2"/>
        <v>0.71303477608206156</v>
      </c>
      <c r="G41" s="38">
        <v>57</v>
      </c>
      <c r="H41" s="38">
        <v>0</v>
      </c>
      <c r="I41" s="38">
        <f t="shared" si="3"/>
        <v>7937</v>
      </c>
      <c r="J41" s="39">
        <f t="shared" si="4"/>
        <v>99.286965223917932</v>
      </c>
      <c r="K41" s="38">
        <v>5265</v>
      </c>
      <c r="L41" s="39">
        <f t="shared" si="5"/>
        <v>65.861896422316732</v>
      </c>
      <c r="M41" s="38">
        <v>0</v>
      </c>
      <c r="N41" s="39">
        <f t="shared" si="6"/>
        <v>0</v>
      </c>
      <c r="O41" s="38">
        <v>1854</v>
      </c>
      <c r="P41" s="38">
        <f t="shared" si="7"/>
        <v>818</v>
      </c>
      <c r="Q41" s="38">
        <v>93</v>
      </c>
      <c r="R41" s="38">
        <v>725</v>
      </c>
      <c r="S41" s="38">
        <v>0</v>
      </c>
      <c r="T41" s="39">
        <f t="shared" si="8"/>
        <v>10.232674505879409</v>
      </c>
      <c r="U41" s="38">
        <v>559</v>
      </c>
      <c r="V41" s="86"/>
      <c r="W41" s="86"/>
      <c r="X41" s="86"/>
      <c r="Y41" s="86" t="s">
        <v>33</v>
      </c>
      <c r="Z41" s="86"/>
      <c r="AA41" s="86"/>
      <c r="AB41" s="86"/>
      <c r="AC41" s="86" t="s">
        <v>33</v>
      </c>
      <c r="AD41" s="87" t="s">
        <v>34</v>
      </c>
    </row>
    <row r="42" spans="1:30" ht="13.5" customHeight="1" x14ac:dyDescent="0.2">
      <c r="A42" s="86" t="s">
        <v>29</v>
      </c>
      <c r="B42" s="37" t="s">
        <v>101</v>
      </c>
      <c r="C42" s="86" t="s">
        <v>102</v>
      </c>
      <c r="D42" s="38">
        <f t="shared" si="0"/>
        <v>5771</v>
      </c>
      <c r="E42" s="38">
        <f t="shared" si="1"/>
        <v>78</v>
      </c>
      <c r="F42" s="59">
        <f t="shared" si="2"/>
        <v>1.3515855137757755</v>
      </c>
      <c r="G42" s="38">
        <v>78</v>
      </c>
      <c r="H42" s="38">
        <v>0</v>
      </c>
      <c r="I42" s="38">
        <f t="shared" si="3"/>
        <v>5693</v>
      </c>
      <c r="J42" s="39">
        <f t="shared" si="4"/>
        <v>98.648414486224226</v>
      </c>
      <c r="K42" s="38">
        <v>3510</v>
      </c>
      <c r="L42" s="39">
        <f t="shared" si="5"/>
        <v>60.821348119909892</v>
      </c>
      <c r="M42" s="38">
        <v>0</v>
      </c>
      <c r="N42" s="39">
        <f t="shared" si="6"/>
        <v>0</v>
      </c>
      <c r="O42" s="38">
        <v>2016</v>
      </c>
      <c r="P42" s="38">
        <f t="shared" si="7"/>
        <v>167</v>
      </c>
      <c r="Q42" s="38">
        <v>0</v>
      </c>
      <c r="R42" s="38">
        <v>105</v>
      </c>
      <c r="S42" s="38">
        <v>62</v>
      </c>
      <c r="T42" s="39">
        <f t="shared" si="8"/>
        <v>2.8937792410327496</v>
      </c>
      <c r="U42" s="38">
        <v>175</v>
      </c>
      <c r="V42" s="86"/>
      <c r="W42" s="86"/>
      <c r="X42" s="86"/>
      <c r="Y42" s="86" t="s">
        <v>33</v>
      </c>
      <c r="Z42" s="86"/>
      <c r="AA42" s="86"/>
      <c r="AB42" s="86"/>
      <c r="AC42" s="86" t="s">
        <v>33</v>
      </c>
      <c r="AD42" s="87" t="s">
        <v>34</v>
      </c>
    </row>
    <row r="43" spans="1:30" ht="13.5" customHeight="1" x14ac:dyDescent="0.2">
      <c r="A43" s="86" t="s">
        <v>29</v>
      </c>
      <c r="B43" s="37" t="s">
        <v>103</v>
      </c>
      <c r="C43" s="86" t="s">
        <v>104</v>
      </c>
      <c r="D43" s="38">
        <f t="shared" si="0"/>
        <v>9712</v>
      </c>
      <c r="E43" s="38">
        <f t="shared" si="1"/>
        <v>421</v>
      </c>
      <c r="F43" s="59">
        <f t="shared" si="2"/>
        <v>4.3348434925864909</v>
      </c>
      <c r="G43" s="38">
        <v>421</v>
      </c>
      <c r="H43" s="38">
        <v>0</v>
      </c>
      <c r="I43" s="38">
        <f t="shared" si="3"/>
        <v>9291</v>
      </c>
      <c r="J43" s="39">
        <f t="shared" si="4"/>
        <v>95.665156507413514</v>
      </c>
      <c r="K43" s="38">
        <v>7980</v>
      </c>
      <c r="L43" s="39">
        <f t="shared" si="5"/>
        <v>82.166392092256999</v>
      </c>
      <c r="M43" s="38">
        <v>0</v>
      </c>
      <c r="N43" s="39">
        <f t="shared" si="6"/>
        <v>0</v>
      </c>
      <c r="O43" s="38">
        <v>219</v>
      </c>
      <c r="P43" s="38">
        <f t="shared" si="7"/>
        <v>1092</v>
      </c>
      <c r="Q43" s="38">
        <v>591</v>
      </c>
      <c r="R43" s="38">
        <v>501</v>
      </c>
      <c r="S43" s="38">
        <v>0</v>
      </c>
      <c r="T43" s="39">
        <f t="shared" si="8"/>
        <v>11.243822075782537</v>
      </c>
      <c r="U43" s="38">
        <v>209</v>
      </c>
      <c r="V43" s="86"/>
      <c r="W43" s="86"/>
      <c r="X43" s="86"/>
      <c r="Y43" s="86" t="s">
        <v>33</v>
      </c>
      <c r="Z43" s="86"/>
      <c r="AA43" s="86"/>
      <c r="AB43" s="86"/>
      <c r="AC43" s="86" t="s">
        <v>33</v>
      </c>
      <c r="AD43" s="87" t="s">
        <v>34</v>
      </c>
    </row>
    <row r="44" spans="1:30" ht="13.5" customHeight="1" x14ac:dyDescent="0.2">
      <c r="A44" s="86" t="s">
        <v>29</v>
      </c>
      <c r="B44" s="37" t="s">
        <v>105</v>
      </c>
      <c r="C44" s="86" t="s">
        <v>106</v>
      </c>
      <c r="D44" s="38">
        <f t="shared" si="0"/>
        <v>3182</v>
      </c>
      <c r="E44" s="38">
        <f t="shared" si="1"/>
        <v>381</v>
      </c>
      <c r="F44" s="59">
        <f t="shared" si="2"/>
        <v>11.973601508485229</v>
      </c>
      <c r="G44" s="38">
        <v>381</v>
      </c>
      <c r="H44" s="38">
        <v>0</v>
      </c>
      <c r="I44" s="38">
        <f t="shared" si="3"/>
        <v>2801</v>
      </c>
      <c r="J44" s="39">
        <f t="shared" si="4"/>
        <v>88.026398491514769</v>
      </c>
      <c r="K44" s="38">
        <v>0</v>
      </c>
      <c r="L44" s="39">
        <f t="shared" si="5"/>
        <v>0</v>
      </c>
      <c r="M44" s="38">
        <v>0</v>
      </c>
      <c r="N44" s="39">
        <f t="shared" si="6"/>
        <v>0</v>
      </c>
      <c r="O44" s="38">
        <v>0</v>
      </c>
      <c r="P44" s="38">
        <f t="shared" si="7"/>
        <v>2801</v>
      </c>
      <c r="Q44" s="38">
        <v>426</v>
      </c>
      <c r="R44" s="38">
        <v>2375</v>
      </c>
      <c r="S44" s="38">
        <v>0</v>
      </c>
      <c r="T44" s="39">
        <f t="shared" si="8"/>
        <v>88.026398491514769</v>
      </c>
      <c r="U44" s="38">
        <v>35</v>
      </c>
      <c r="V44" s="86"/>
      <c r="W44" s="86"/>
      <c r="X44" s="86"/>
      <c r="Y44" s="86" t="s">
        <v>33</v>
      </c>
      <c r="Z44" s="86"/>
      <c r="AA44" s="86"/>
      <c r="AB44" s="86"/>
      <c r="AC44" s="86" t="s">
        <v>33</v>
      </c>
      <c r="AD44" s="87" t="s">
        <v>34</v>
      </c>
    </row>
    <row r="45" spans="1:30" ht="13.5" customHeight="1" x14ac:dyDescent="0.2">
      <c r="A45" s="86" t="s">
        <v>29</v>
      </c>
      <c r="B45" s="37" t="s">
        <v>107</v>
      </c>
      <c r="C45" s="86" t="s">
        <v>108</v>
      </c>
      <c r="D45" s="38">
        <f t="shared" si="0"/>
        <v>9830</v>
      </c>
      <c r="E45" s="38">
        <f t="shared" si="1"/>
        <v>620</v>
      </c>
      <c r="F45" s="59">
        <f t="shared" si="2"/>
        <v>6.3072227873855535</v>
      </c>
      <c r="G45" s="38">
        <v>620</v>
      </c>
      <c r="H45" s="38">
        <v>0</v>
      </c>
      <c r="I45" s="38">
        <f t="shared" si="3"/>
        <v>9210</v>
      </c>
      <c r="J45" s="39">
        <f t="shared" si="4"/>
        <v>93.692777212614445</v>
      </c>
      <c r="K45" s="38">
        <v>7077</v>
      </c>
      <c r="L45" s="39">
        <f t="shared" si="5"/>
        <v>71.993896236012205</v>
      </c>
      <c r="M45" s="38">
        <v>0</v>
      </c>
      <c r="N45" s="39">
        <f t="shared" si="6"/>
        <v>0</v>
      </c>
      <c r="O45" s="38">
        <v>671</v>
      </c>
      <c r="P45" s="38">
        <f t="shared" si="7"/>
        <v>1462</v>
      </c>
      <c r="Q45" s="38">
        <v>561</v>
      </c>
      <c r="R45" s="38">
        <v>901</v>
      </c>
      <c r="S45" s="38">
        <v>0</v>
      </c>
      <c r="T45" s="39">
        <f t="shared" si="8"/>
        <v>14.872838250254322</v>
      </c>
      <c r="U45" s="38">
        <v>164</v>
      </c>
      <c r="V45" s="86"/>
      <c r="W45" s="86"/>
      <c r="X45" s="86"/>
      <c r="Y45" s="86" t="s">
        <v>33</v>
      </c>
      <c r="Z45" s="86"/>
      <c r="AA45" s="86"/>
      <c r="AB45" s="86"/>
      <c r="AC45" s="86" t="s">
        <v>33</v>
      </c>
      <c r="AD45" s="87" t="s">
        <v>34</v>
      </c>
    </row>
    <row r="46" spans="1:30" ht="13.5" customHeight="1" x14ac:dyDescent="0.2">
      <c r="A46" s="86" t="s">
        <v>29</v>
      </c>
      <c r="B46" s="37" t="s">
        <v>109</v>
      </c>
      <c r="C46" s="86" t="s">
        <v>110</v>
      </c>
      <c r="D46" s="38">
        <f t="shared" si="0"/>
        <v>7020</v>
      </c>
      <c r="E46" s="38">
        <f t="shared" si="1"/>
        <v>965</v>
      </c>
      <c r="F46" s="59">
        <f t="shared" si="2"/>
        <v>13.746438746438747</v>
      </c>
      <c r="G46" s="38">
        <v>965</v>
      </c>
      <c r="H46" s="38">
        <v>0</v>
      </c>
      <c r="I46" s="38">
        <f t="shared" si="3"/>
        <v>6055</v>
      </c>
      <c r="J46" s="39">
        <f t="shared" si="4"/>
        <v>86.253561253561244</v>
      </c>
      <c r="K46" s="38">
        <v>0</v>
      </c>
      <c r="L46" s="39">
        <f t="shared" si="5"/>
        <v>0</v>
      </c>
      <c r="M46" s="38">
        <v>0</v>
      </c>
      <c r="N46" s="39">
        <f t="shared" si="6"/>
        <v>0</v>
      </c>
      <c r="O46" s="38">
        <v>0</v>
      </c>
      <c r="P46" s="38">
        <f t="shared" si="7"/>
        <v>6055</v>
      </c>
      <c r="Q46" s="38">
        <v>493</v>
      </c>
      <c r="R46" s="38">
        <v>5562</v>
      </c>
      <c r="S46" s="38">
        <v>0</v>
      </c>
      <c r="T46" s="39">
        <f t="shared" si="8"/>
        <v>86.253561253561244</v>
      </c>
      <c r="U46" s="38">
        <v>136</v>
      </c>
      <c r="V46" s="86"/>
      <c r="W46" s="86"/>
      <c r="X46" s="86"/>
      <c r="Y46" s="86" t="s">
        <v>33</v>
      </c>
      <c r="Z46" s="86"/>
      <c r="AA46" s="86"/>
      <c r="AB46" s="86"/>
      <c r="AC46" s="86" t="s">
        <v>33</v>
      </c>
      <c r="AD46" s="87" t="s">
        <v>34</v>
      </c>
    </row>
    <row r="47" spans="1:30" ht="13.5" customHeight="1" x14ac:dyDescent="0.2">
      <c r="A47" s="86" t="s">
        <v>29</v>
      </c>
      <c r="B47" s="37" t="s">
        <v>111</v>
      </c>
      <c r="C47" s="86" t="s">
        <v>112</v>
      </c>
      <c r="D47" s="38">
        <f t="shared" si="0"/>
        <v>1946</v>
      </c>
      <c r="E47" s="38">
        <f t="shared" si="1"/>
        <v>148</v>
      </c>
      <c r="F47" s="59">
        <f t="shared" si="2"/>
        <v>7.6053442959917783</v>
      </c>
      <c r="G47" s="38">
        <v>148</v>
      </c>
      <c r="H47" s="38">
        <v>0</v>
      </c>
      <c r="I47" s="38">
        <f t="shared" si="3"/>
        <v>1798</v>
      </c>
      <c r="J47" s="39">
        <f t="shared" si="4"/>
        <v>92.394655704008215</v>
      </c>
      <c r="K47" s="38">
        <v>0</v>
      </c>
      <c r="L47" s="39">
        <f t="shared" si="5"/>
        <v>0</v>
      </c>
      <c r="M47" s="38">
        <v>0</v>
      </c>
      <c r="N47" s="39">
        <f t="shared" si="6"/>
        <v>0</v>
      </c>
      <c r="O47" s="38">
        <v>0</v>
      </c>
      <c r="P47" s="38">
        <f t="shared" si="7"/>
        <v>1798</v>
      </c>
      <c r="Q47" s="38">
        <v>122</v>
      </c>
      <c r="R47" s="38">
        <v>1676</v>
      </c>
      <c r="S47" s="38">
        <v>0</v>
      </c>
      <c r="T47" s="39">
        <f t="shared" si="8"/>
        <v>92.394655704008215</v>
      </c>
      <c r="U47" s="38">
        <v>25</v>
      </c>
      <c r="V47" s="86"/>
      <c r="W47" s="86"/>
      <c r="X47" s="86"/>
      <c r="Y47" s="86" t="s">
        <v>33</v>
      </c>
      <c r="Z47" s="86"/>
      <c r="AA47" s="86"/>
      <c r="AB47" s="86"/>
      <c r="AC47" s="86" t="s">
        <v>33</v>
      </c>
      <c r="AD47" s="87" t="s">
        <v>34</v>
      </c>
    </row>
    <row r="48" spans="1:30" ht="13.5" customHeight="1" x14ac:dyDescent="0.2">
      <c r="A48" s="86" t="s">
        <v>29</v>
      </c>
      <c r="B48" s="37" t="s">
        <v>113</v>
      </c>
      <c r="C48" s="86" t="s">
        <v>114</v>
      </c>
      <c r="D48" s="38">
        <f t="shared" si="0"/>
        <v>17768</v>
      </c>
      <c r="E48" s="38">
        <f t="shared" si="1"/>
        <v>2604</v>
      </c>
      <c r="F48" s="59">
        <f t="shared" si="2"/>
        <v>14.655560558307068</v>
      </c>
      <c r="G48" s="38">
        <v>2604</v>
      </c>
      <c r="H48" s="38">
        <v>0</v>
      </c>
      <c r="I48" s="38">
        <f t="shared" si="3"/>
        <v>15164</v>
      </c>
      <c r="J48" s="39">
        <f t="shared" si="4"/>
        <v>85.344439441692927</v>
      </c>
      <c r="K48" s="38">
        <v>10939</v>
      </c>
      <c r="L48" s="39">
        <f t="shared" si="5"/>
        <v>61.565736154885187</v>
      </c>
      <c r="M48" s="38">
        <v>0</v>
      </c>
      <c r="N48" s="39">
        <f t="shared" si="6"/>
        <v>0</v>
      </c>
      <c r="O48" s="38">
        <v>0</v>
      </c>
      <c r="P48" s="38">
        <f t="shared" si="7"/>
        <v>4225</v>
      </c>
      <c r="Q48" s="38">
        <v>1043</v>
      </c>
      <c r="R48" s="38">
        <v>3182</v>
      </c>
      <c r="S48" s="38">
        <v>0</v>
      </c>
      <c r="T48" s="39">
        <f t="shared" si="8"/>
        <v>23.778703286807744</v>
      </c>
      <c r="U48" s="38">
        <v>604</v>
      </c>
      <c r="V48" s="86"/>
      <c r="W48" s="86"/>
      <c r="X48" s="86"/>
      <c r="Y48" s="86" t="s">
        <v>33</v>
      </c>
      <c r="Z48" s="86"/>
      <c r="AA48" s="86"/>
      <c r="AB48" s="86"/>
      <c r="AC48" s="86" t="s">
        <v>33</v>
      </c>
      <c r="AD48" s="87" t="s">
        <v>34</v>
      </c>
    </row>
    <row r="49" spans="1:30" ht="13.5" customHeight="1" x14ac:dyDescent="0.2">
      <c r="A49" s="86" t="s">
        <v>29</v>
      </c>
      <c r="B49" s="37" t="s">
        <v>115</v>
      </c>
      <c r="C49" s="86" t="s">
        <v>116</v>
      </c>
      <c r="D49" s="38">
        <f t="shared" si="0"/>
        <v>1458</v>
      </c>
      <c r="E49" s="38">
        <f t="shared" si="1"/>
        <v>41</v>
      </c>
      <c r="F49" s="59">
        <f t="shared" si="2"/>
        <v>2.8120713305898493</v>
      </c>
      <c r="G49" s="38">
        <v>41</v>
      </c>
      <c r="H49" s="38">
        <v>0</v>
      </c>
      <c r="I49" s="38">
        <f t="shared" si="3"/>
        <v>1417</v>
      </c>
      <c r="J49" s="39">
        <f t="shared" si="4"/>
        <v>97.187928669410155</v>
      </c>
      <c r="K49" s="38">
        <v>1278</v>
      </c>
      <c r="L49" s="39">
        <f t="shared" si="5"/>
        <v>87.654320987654316</v>
      </c>
      <c r="M49" s="38">
        <v>0</v>
      </c>
      <c r="N49" s="39">
        <f t="shared" si="6"/>
        <v>0</v>
      </c>
      <c r="O49" s="38">
        <v>0</v>
      </c>
      <c r="P49" s="38">
        <f t="shared" si="7"/>
        <v>139</v>
      </c>
      <c r="Q49" s="38">
        <v>91</v>
      </c>
      <c r="R49" s="38">
        <v>48</v>
      </c>
      <c r="S49" s="38">
        <v>0</v>
      </c>
      <c r="T49" s="39">
        <f t="shared" si="8"/>
        <v>9.5336076817558304</v>
      </c>
      <c r="U49" s="38">
        <v>28</v>
      </c>
      <c r="V49" s="86"/>
      <c r="W49" s="86"/>
      <c r="X49" s="86"/>
      <c r="Y49" s="86" t="s">
        <v>33</v>
      </c>
      <c r="Z49" s="86"/>
      <c r="AA49" s="86"/>
      <c r="AB49" s="86"/>
      <c r="AC49" s="86" t="s">
        <v>33</v>
      </c>
      <c r="AD49" s="87" t="s">
        <v>34</v>
      </c>
    </row>
  </sheetData>
  <mergeCells count="26">
    <mergeCell ref="Z2:AC3"/>
    <mergeCell ref="E4:E5"/>
    <mergeCell ref="F4:F5"/>
    <mergeCell ref="G4:G5"/>
    <mergeCell ref="H4:H5"/>
    <mergeCell ref="I4:I5"/>
    <mergeCell ref="O4:O5"/>
    <mergeCell ref="A2:A6"/>
    <mergeCell ref="B2:B6"/>
    <mergeCell ref="C2:C6"/>
    <mergeCell ref="V2:Y3"/>
    <mergeCell ref="J4:J5"/>
    <mergeCell ref="K4:K5"/>
    <mergeCell ref="L4:L5"/>
    <mergeCell ref="M4:M5"/>
    <mergeCell ref="N4:N5"/>
    <mergeCell ref="Z4:Z5"/>
    <mergeCell ref="AA4:AA5"/>
    <mergeCell ref="AB4:AB5"/>
    <mergeCell ref="AC4:AC5"/>
    <mergeCell ref="P4:P5"/>
    <mergeCell ref="T4:T5"/>
    <mergeCell ref="V4:V5"/>
    <mergeCell ref="W4:W5"/>
    <mergeCell ref="X4:X5"/>
    <mergeCell ref="Y4:Y5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&amp;L水洗化人口等（令和4年度実績）</oddHeader>
  </headerFooter>
  <colBreaks count="1" manualBreakCount="1">
    <brk id="20" min="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H27実績</vt:lpstr>
      <vt:lpstr>H28実績</vt:lpstr>
      <vt:lpstr>H29実績</vt:lpstr>
      <vt:lpstr>H30実績</vt:lpstr>
      <vt:lpstr>R1実績</vt:lpstr>
      <vt:lpstr>R2実績</vt:lpstr>
      <vt:lpstr>R3実績</vt:lpstr>
      <vt:lpstr>R4実績</vt:lpstr>
      <vt:lpstr>H27実績!Print_Area</vt:lpstr>
      <vt:lpstr>H28実績!Print_Area</vt:lpstr>
      <vt:lpstr>H29実績!Print_Area</vt:lpstr>
      <vt:lpstr>H30実績!Print_Area</vt:lpstr>
      <vt:lpstr>'R1実績'!Print_Area</vt:lpstr>
      <vt:lpstr>'R2実績'!Print_Area</vt:lpstr>
      <vt:lpstr>'R3実績'!Print_Area</vt:lpstr>
      <vt:lpstr>'R4実績'!Print_Area</vt:lpstr>
      <vt:lpstr>H27実績!Print_Titles</vt:lpstr>
      <vt:lpstr>H28実績!Print_Titles</vt:lpstr>
      <vt:lpstr>H29実績!Print_Titles</vt:lpstr>
      <vt:lpstr>H30実績!Print_Titles</vt:lpstr>
      <vt:lpstr>'R1実績'!Print_Titles</vt:lpstr>
      <vt:lpstr>'R2実績'!Print_Titles</vt:lpstr>
      <vt:lpstr>'R3実績'!Print_Titles</vt:lpstr>
      <vt:lpstr>'R4実績'!Print_Titles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富田 美幸</cp:lastModifiedBy>
  <dcterms:created xsi:type="dcterms:W3CDTF">2021-12-16T06:09:43Z</dcterms:created>
  <dcterms:modified xsi:type="dcterms:W3CDTF">2024-06-25T00:05:49Z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2024-05-28T08:57:13Z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ab397d82-e509-4ace-966d-d8ae2dd53265</vt:lpwstr>
  </property>
  <property fmtid="{D5CDD505-2E9C-101B-9397-08002B2CF9AE}" pid="8" name="MSIP_Label_defa4170-0d19-0005-0004-bc88714345d2_ContentBits">
    <vt:lpwstr>0</vt:lpwstr>
  </property>
</Properties>
</file>