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観光企画課\回答（観光国際局）\回答（観光国際局）\各年参考表・結果表\参考表・結果表\"/>
    </mc:Choice>
  </mc:AlternateContent>
  <bookViews>
    <workbookView xWindow="0" yWindow="0" windowWidth="20490" windowHeight="7680"/>
  </bookViews>
  <sheets>
    <sheet name="表１２ " sheetId="1" r:id="rId1"/>
  </sheets>
  <definedNames>
    <definedName name="_xlnm.Print_Area" localSheetId="0">'表１２ '!$A$1:$H$102</definedName>
    <definedName name="_xlnm.Print_Titles" localSheetId="0">'表１２ '!$1:$3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B14" i="1"/>
  <c r="C14" i="1"/>
  <c r="H14" i="1" s="1"/>
  <c r="D14" i="1"/>
  <c r="E14" i="1"/>
  <c r="F14" i="1"/>
  <c r="G14" i="1"/>
  <c r="G96" i="1" s="1"/>
  <c r="B15" i="1"/>
  <c r="C15" i="1"/>
  <c r="D15" i="1"/>
  <c r="D97" i="1" s="1"/>
  <c r="E15" i="1"/>
  <c r="F15" i="1"/>
  <c r="G15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B30" i="1"/>
  <c r="C30" i="1"/>
  <c r="H30" i="1" s="1"/>
  <c r="D30" i="1"/>
  <c r="E30" i="1"/>
  <c r="F30" i="1"/>
  <c r="G30" i="1"/>
  <c r="B31" i="1"/>
  <c r="C31" i="1"/>
  <c r="D31" i="1"/>
  <c r="H31" i="1" s="1"/>
  <c r="E31" i="1"/>
  <c r="F31" i="1"/>
  <c r="G31" i="1"/>
  <c r="H32" i="1"/>
  <c r="H33" i="1"/>
  <c r="H34" i="1"/>
  <c r="H35" i="1"/>
  <c r="H36" i="1"/>
  <c r="H37" i="1"/>
  <c r="B38" i="1"/>
  <c r="H38" i="1" s="1"/>
  <c r="C38" i="1"/>
  <c r="D38" i="1"/>
  <c r="E38" i="1"/>
  <c r="F38" i="1"/>
  <c r="G38" i="1"/>
  <c r="B39" i="1"/>
  <c r="C39" i="1"/>
  <c r="D39" i="1"/>
  <c r="H39" i="1" s="1"/>
  <c r="E39" i="1"/>
  <c r="F39" i="1"/>
  <c r="G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B58" i="1"/>
  <c r="C58" i="1"/>
  <c r="H58" i="1" s="1"/>
  <c r="D58" i="1"/>
  <c r="E58" i="1"/>
  <c r="F58" i="1"/>
  <c r="G58" i="1"/>
  <c r="B59" i="1"/>
  <c r="C59" i="1"/>
  <c r="D59" i="1"/>
  <c r="E59" i="1"/>
  <c r="F59" i="1"/>
  <c r="G59" i="1"/>
  <c r="H59" i="1"/>
  <c r="H60" i="1"/>
  <c r="H61" i="1"/>
  <c r="H62" i="1"/>
  <c r="H63" i="1"/>
  <c r="B64" i="1"/>
  <c r="C64" i="1"/>
  <c r="D64" i="1"/>
  <c r="E64" i="1"/>
  <c r="E96" i="1" s="1"/>
  <c r="F64" i="1"/>
  <c r="G64" i="1"/>
  <c r="B65" i="1"/>
  <c r="B97" i="1" s="1"/>
  <c r="C65" i="1"/>
  <c r="D65" i="1"/>
  <c r="E65" i="1"/>
  <c r="F65" i="1"/>
  <c r="F97" i="1" s="1"/>
  <c r="G65" i="1"/>
  <c r="H66" i="1"/>
  <c r="H67" i="1"/>
  <c r="B68" i="1"/>
  <c r="C68" i="1"/>
  <c r="D68" i="1"/>
  <c r="E68" i="1"/>
  <c r="H68" i="1" s="1"/>
  <c r="F68" i="1"/>
  <c r="G68" i="1"/>
  <c r="B69" i="1"/>
  <c r="H69" i="1" s="1"/>
  <c r="C69" i="1"/>
  <c r="D69" i="1"/>
  <c r="E69" i="1"/>
  <c r="F69" i="1"/>
  <c r="G69" i="1"/>
  <c r="H70" i="1"/>
  <c r="H71" i="1"/>
  <c r="H72" i="1"/>
  <c r="H73" i="1"/>
  <c r="H74" i="1"/>
  <c r="H75" i="1"/>
  <c r="B76" i="1"/>
  <c r="C76" i="1"/>
  <c r="D76" i="1"/>
  <c r="E76" i="1"/>
  <c r="H76" i="1" s="1"/>
  <c r="F76" i="1"/>
  <c r="G76" i="1"/>
  <c r="B77" i="1"/>
  <c r="H77" i="1" s="1"/>
  <c r="C77" i="1"/>
  <c r="D77" i="1"/>
  <c r="E77" i="1"/>
  <c r="F77" i="1"/>
  <c r="G77" i="1"/>
  <c r="H78" i="1"/>
  <c r="H79" i="1"/>
  <c r="H80" i="1"/>
  <c r="H81" i="1"/>
  <c r="B82" i="1"/>
  <c r="H82" i="1" s="1"/>
  <c r="C82" i="1"/>
  <c r="D82" i="1"/>
  <c r="E82" i="1"/>
  <c r="F82" i="1"/>
  <c r="G82" i="1"/>
  <c r="B83" i="1"/>
  <c r="C83" i="1"/>
  <c r="D83" i="1"/>
  <c r="E83" i="1"/>
  <c r="F83" i="1"/>
  <c r="G83" i="1"/>
  <c r="H83" i="1"/>
  <c r="H84" i="1"/>
  <c r="H85" i="1"/>
  <c r="H86" i="1"/>
  <c r="H87" i="1"/>
  <c r="H88" i="1"/>
  <c r="H89" i="1"/>
  <c r="B90" i="1"/>
  <c r="C90" i="1"/>
  <c r="H90" i="1" s="1"/>
  <c r="D90" i="1"/>
  <c r="E90" i="1"/>
  <c r="F90" i="1"/>
  <c r="G90" i="1"/>
  <c r="B91" i="1"/>
  <c r="C91" i="1"/>
  <c r="D91" i="1"/>
  <c r="H91" i="1" s="1"/>
  <c r="E91" i="1"/>
  <c r="F91" i="1"/>
  <c r="G91" i="1"/>
  <c r="H92" i="1"/>
  <c r="H93" i="1"/>
  <c r="H94" i="1"/>
  <c r="E95" i="1"/>
  <c r="H95" i="1" s="1"/>
  <c r="B96" i="1"/>
  <c r="D96" i="1"/>
  <c r="F96" i="1"/>
  <c r="C97" i="1"/>
  <c r="E97" i="1"/>
  <c r="G97" i="1"/>
  <c r="H97" i="1" l="1"/>
  <c r="C96" i="1"/>
  <c r="H96" i="1" s="1"/>
  <c r="H64" i="1"/>
  <c r="H65" i="1"/>
</calcChain>
</file>

<file path=xl/sharedStrings.xml><?xml version="1.0" encoding="utf-8"?>
<sst xmlns="http://schemas.openxmlformats.org/spreadsheetml/2006/main" count="61" uniqueCount="61">
  <si>
    <t>訂正箇所　→　　表－１２　下呂市の各数値</t>
    <rPh sb="0" eb="2">
      <t>テイセイ</t>
    </rPh>
    <rPh sb="2" eb="4">
      <t>カショ</t>
    </rPh>
    <rPh sb="8" eb="9">
      <t>ヒョウ</t>
    </rPh>
    <rPh sb="13" eb="15">
      <t>ゲロ</t>
    </rPh>
    <rPh sb="15" eb="16">
      <t>シ</t>
    </rPh>
    <rPh sb="17" eb="20">
      <t>カクスウチ</t>
    </rPh>
    <phoneticPr fontId="2"/>
  </si>
  <si>
    <t>（注）訂正事項　　H18.11.1の公表以降　下呂市の数値に誤りがありましたので訂正いたします。(H19.3.29）</t>
    <rPh sb="1" eb="2">
      <t>チュウ</t>
    </rPh>
    <rPh sb="3" eb="5">
      <t>テイセイ</t>
    </rPh>
    <rPh sb="5" eb="7">
      <t>ジコウ</t>
    </rPh>
    <rPh sb="18" eb="20">
      <t>コウヒョウ</t>
    </rPh>
    <rPh sb="20" eb="22">
      <t>イコウ</t>
    </rPh>
    <rPh sb="23" eb="25">
      <t>ゲロ</t>
    </rPh>
    <rPh sb="25" eb="26">
      <t>シ</t>
    </rPh>
    <rPh sb="27" eb="29">
      <t>スウチ</t>
    </rPh>
    <rPh sb="30" eb="31">
      <t>アヤマ</t>
    </rPh>
    <rPh sb="40" eb="42">
      <t>テイセイ</t>
    </rPh>
    <phoneticPr fontId="2"/>
  </si>
  <si>
    <t>（注）市町村名の表記については平成１7年末時点の表記</t>
    <rPh sb="1" eb="2">
      <t>チュウ</t>
    </rPh>
    <rPh sb="3" eb="6">
      <t>シチョウソン</t>
    </rPh>
    <rPh sb="6" eb="7">
      <t>メイ</t>
    </rPh>
    <rPh sb="8" eb="10">
      <t>ヒョウキ</t>
    </rPh>
    <rPh sb="15" eb="17">
      <t>ヘイセイ</t>
    </rPh>
    <rPh sb="19" eb="20">
      <t>ネン</t>
    </rPh>
    <rPh sb="20" eb="21">
      <t>マツ</t>
    </rPh>
    <rPh sb="21" eb="23">
      <t>ジテン</t>
    </rPh>
    <rPh sb="24" eb="26">
      <t>ヒョウキ</t>
    </rPh>
    <phoneticPr fontId="2"/>
  </si>
  <si>
    <t>合　　　計</t>
    <rPh sb="0" eb="1">
      <t>ゴウ</t>
    </rPh>
    <rPh sb="4" eb="5">
      <t>ケイ</t>
    </rPh>
    <phoneticPr fontId="2"/>
  </si>
  <si>
    <t>飛騨下呂センター</t>
    <rPh sb="0" eb="2">
      <t>ヒダ</t>
    </rPh>
    <rPh sb="2" eb="4">
      <t>ゲロ</t>
    </rPh>
    <phoneticPr fontId="5"/>
  </si>
  <si>
    <t>下呂市</t>
    <rPh sb="0" eb="2">
      <t>ゲロ</t>
    </rPh>
    <rPh sb="2" eb="3">
      <t>シ</t>
    </rPh>
    <phoneticPr fontId="5"/>
  </si>
  <si>
    <t>飛騨</t>
    <phoneticPr fontId="2"/>
  </si>
  <si>
    <t>飛騨市</t>
    <rPh sb="0" eb="2">
      <t>ヒダ</t>
    </rPh>
    <rPh sb="2" eb="3">
      <t>シ</t>
    </rPh>
    <phoneticPr fontId="2"/>
  </si>
  <si>
    <t>　白　川　村</t>
  </si>
  <si>
    <t xml:space="preserve">  高  山  市</t>
  </si>
  <si>
    <t>東濃（恵那）</t>
    <rPh sb="0" eb="2">
      <t>トウノウ</t>
    </rPh>
    <rPh sb="3" eb="5">
      <t>エナ</t>
    </rPh>
    <phoneticPr fontId="5"/>
  </si>
  <si>
    <t>恵那市</t>
    <rPh sb="0" eb="3">
      <t>エナシ</t>
    </rPh>
    <phoneticPr fontId="5"/>
  </si>
  <si>
    <t>中津川市</t>
    <rPh sb="0" eb="4">
      <t>ナカツガワシ</t>
    </rPh>
    <phoneticPr fontId="5"/>
  </si>
  <si>
    <t>東濃</t>
    <rPh sb="0" eb="2">
      <t>トウノウ</t>
    </rPh>
    <phoneticPr fontId="5"/>
  </si>
  <si>
    <t>土岐市</t>
    <rPh sb="0" eb="3">
      <t>トキシ</t>
    </rPh>
    <phoneticPr fontId="5"/>
  </si>
  <si>
    <t>瑞浪市</t>
    <rPh sb="0" eb="3">
      <t>ミズナミシ</t>
    </rPh>
    <phoneticPr fontId="5"/>
  </si>
  <si>
    <t>多治見市</t>
    <rPh sb="0" eb="4">
      <t>タジミシ</t>
    </rPh>
    <phoneticPr fontId="5"/>
  </si>
  <si>
    <t>中濃郡上センター</t>
    <rPh sb="0" eb="2">
      <t>チュウノウ</t>
    </rPh>
    <rPh sb="2" eb="4">
      <t>グジョウ</t>
    </rPh>
    <phoneticPr fontId="5"/>
  </si>
  <si>
    <t>郡上市</t>
    <rPh sb="0" eb="2">
      <t>グジョウ</t>
    </rPh>
    <rPh sb="2" eb="3">
      <t>シ</t>
    </rPh>
    <phoneticPr fontId="5"/>
  </si>
  <si>
    <t>中濃（武儀）</t>
    <rPh sb="0" eb="2">
      <t>チュウノウ</t>
    </rPh>
    <rPh sb="3" eb="5">
      <t>タケギ</t>
    </rPh>
    <phoneticPr fontId="2"/>
  </si>
  <si>
    <t>　美濃市</t>
  </si>
  <si>
    <t>　関市</t>
  </si>
  <si>
    <t>中濃</t>
    <rPh sb="0" eb="2">
      <t>チュウノウ</t>
    </rPh>
    <phoneticPr fontId="5"/>
  </si>
  <si>
    <t>御嵩町</t>
    <rPh sb="0" eb="3">
      <t>ミタケチョウ</t>
    </rPh>
    <phoneticPr fontId="5"/>
  </si>
  <si>
    <t>東白川村</t>
    <rPh sb="0" eb="4">
      <t>ヒガシシラカワムラ</t>
    </rPh>
    <phoneticPr fontId="5"/>
  </si>
  <si>
    <t>白川町</t>
    <rPh sb="0" eb="3">
      <t>シラカワチョウ</t>
    </rPh>
    <phoneticPr fontId="5"/>
  </si>
  <si>
    <t>八百津町</t>
    <rPh sb="0" eb="4">
      <t>ヤオツチョウ</t>
    </rPh>
    <phoneticPr fontId="5"/>
  </si>
  <si>
    <t>七宗町</t>
    <rPh sb="0" eb="3">
      <t>ヒチソウチョウ</t>
    </rPh>
    <phoneticPr fontId="5"/>
  </si>
  <si>
    <t>川辺町</t>
    <rPh sb="0" eb="3">
      <t>カワベチョウ</t>
    </rPh>
    <phoneticPr fontId="5"/>
  </si>
  <si>
    <t>富加町</t>
    <rPh sb="0" eb="3">
      <t>トミカチョウ</t>
    </rPh>
    <phoneticPr fontId="5"/>
  </si>
  <si>
    <t>可児市</t>
    <rPh sb="0" eb="3">
      <t>カニシ</t>
    </rPh>
    <phoneticPr fontId="5"/>
  </si>
  <si>
    <t>美濃加茂市</t>
    <rPh sb="0" eb="5">
      <t>ミノカモシ</t>
    </rPh>
    <phoneticPr fontId="5"/>
  </si>
  <si>
    <t>西濃（揖斐）</t>
    <rPh sb="0" eb="2">
      <t>セイノウ</t>
    </rPh>
    <rPh sb="3" eb="5">
      <t>イビ</t>
    </rPh>
    <phoneticPr fontId="2"/>
  </si>
  <si>
    <t>池田町</t>
    <rPh sb="0" eb="3">
      <t>イケダチョウ</t>
    </rPh>
    <phoneticPr fontId="2"/>
  </si>
  <si>
    <t>大野町</t>
    <rPh sb="0" eb="3">
      <t>オオノチョウ</t>
    </rPh>
    <phoneticPr fontId="2"/>
  </si>
  <si>
    <t>揖斐川町</t>
  </si>
  <si>
    <t>西濃</t>
    <phoneticPr fontId="2"/>
  </si>
  <si>
    <t>墨俣町</t>
  </si>
  <si>
    <t>関ヶ原町</t>
  </si>
  <si>
    <t>垂井町</t>
  </si>
  <si>
    <t>上石津町</t>
  </si>
  <si>
    <t>養老町</t>
  </si>
  <si>
    <t>海津町</t>
  </si>
  <si>
    <t>大垣市</t>
  </si>
  <si>
    <t>岐阜</t>
    <rPh sb="0" eb="2">
      <t>ギフ</t>
    </rPh>
    <phoneticPr fontId="5"/>
  </si>
  <si>
    <t>本巣市</t>
    <rPh sb="0" eb="2">
      <t>モトス</t>
    </rPh>
    <rPh sb="2" eb="3">
      <t>シ</t>
    </rPh>
    <phoneticPr fontId="2"/>
  </si>
  <si>
    <t>山県市</t>
    <rPh sb="0" eb="3">
      <t>ヤマガタシ</t>
    </rPh>
    <phoneticPr fontId="5"/>
  </si>
  <si>
    <t>各務原市</t>
    <rPh sb="0" eb="3">
      <t>カガミハラ</t>
    </rPh>
    <rPh sb="3" eb="4">
      <t>シ</t>
    </rPh>
    <phoneticPr fontId="5"/>
  </si>
  <si>
    <t>羽島市</t>
    <rPh sb="0" eb="2">
      <t>ハシマ</t>
    </rPh>
    <rPh sb="2" eb="3">
      <t>シ</t>
    </rPh>
    <phoneticPr fontId="5"/>
  </si>
  <si>
    <t>岐阜市</t>
    <rPh sb="0" eb="3">
      <t>ギフシ</t>
    </rPh>
    <phoneticPr fontId="5"/>
  </si>
  <si>
    <t>計</t>
  </si>
  <si>
    <t>ｷｬﾝﾌﾟ場</t>
  </si>
  <si>
    <t>公共の宿泊施設</t>
  </si>
  <si>
    <t>社会教育施設</t>
  </si>
  <si>
    <t>ﾕｰｽﾎｽﾃﾙ</t>
  </si>
  <si>
    <t>民営宿泊施設</t>
  </si>
  <si>
    <t>ﾎﾃﾙ･旅館</t>
  </si>
  <si>
    <t>市町村名</t>
  </si>
  <si>
    <t>（単位：人）</t>
    <rPh sb="1" eb="3">
      <t>タンイ</t>
    </rPh>
    <rPh sb="4" eb="5">
      <t>ニン</t>
    </rPh>
    <phoneticPr fontId="2"/>
  </si>
  <si>
    <t>＊下段は外国人の延べ宿泊客数（内数）</t>
    <rPh sb="1" eb="3">
      <t>カダン</t>
    </rPh>
    <rPh sb="4" eb="6">
      <t>ガイコク</t>
    </rPh>
    <rPh sb="6" eb="7">
      <t>ジン</t>
    </rPh>
    <rPh sb="8" eb="9">
      <t>ノ</t>
    </rPh>
    <rPh sb="10" eb="13">
      <t>シュクハクキャク</t>
    </rPh>
    <rPh sb="13" eb="14">
      <t>スウ</t>
    </rPh>
    <rPh sb="15" eb="16">
      <t>ウチ</t>
    </rPh>
    <rPh sb="16" eb="17">
      <t>スウ</t>
    </rPh>
    <phoneticPr fontId="2"/>
  </si>
  <si>
    <t>　表－１２　宿泊分類別宿泊客数（延べ人数）</t>
    <rPh sb="1" eb="2">
      <t>ヒョウ</t>
    </rPh>
    <rPh sb="10" eb="11">
      <t>ベツ</t>
    </rPh>
    <rPh sb="11" eb="14">
      <t>シュクハクキャク</t>
    </rPh>
    <rPh sb="14" eb="15">
      <t>スウ</t>
    </rPh>
    <rPh sb="16" eb="17">
      <t>ノ</t>
    </rPh>
    <rPh sb="18" eb="20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</si>
</sst>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9.5500000000000007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double">
        <color indexed="64"/>
      </bottom>
      <diagonal/>
    </border>
    <border>
      <left/>
      <right/>
      <top style="hair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0" borderId="0" xfId="0" applyFont="1" applyFill="1"/>
    <xf numFmtId="0" fontId="1" fillId="0" borderId="0" xfId="0" applyFont="1" applyFill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0" fontId="3" fillId="0" borderId="6" xfId="0" applyFont="1" applyBorder="1" applyAlignment="1">
      <alignment horizontal="center" vertical="center"/>
    </xf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3" fillId="0" borderId="11" xfId="0" applyFont="1" applyBorder="1" applyAlignment="1">
      <alignment horizontal="center" vertical="center"/>
    </xf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0" xfId="0" applyNumberFormat="1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0" fontId="4" fillId="0" borderId="15" xfId="0" applyFont="1" applyBorder="1" applyAlignment="1">
      <alignment horizontal="center" vertical="center"/>
    </xf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3" fontId="1" fillId="0" borderId="25" xfId="0" applyNumberFormat="1" applyFont="1" applyBorder="1"/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3" fontId="1" fillId="0" borderId="26" xfId="0" applyNumberFormat="1" applyFont="1" applyBorder="1"/>
    <xf numFmtId="3" fontId="1" fillId="0" borderId="6" xfId="0" applyNumberFormat="1" applyFont="1" applyBorder="1"/>
    <xf numFmtId="0" fontId="3" fillId="0" borderId="2" xfId="0" applyFont="1" applyBorder="1" applyAlignment="1">
      <alignment horizontal="center" vertical="center"/>
    </xf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30" xfId="0" applyNumberFormat="1" applyFont="1" applyBorder="1"/>
    <xf numFmtId="0" fontId="3" fillId="0" borderId="31" xfId="0" applyFont="1" applyBorder="1" applyAlignment="1">
      <alignment horizontal="center" vertical="center"/>
    </xf>
    <xf numFmtId="3" fontId="1" fillId="0" borderId="32" xfId="0" applyNumberFormat="1" applyFont="1" applyBorder="1" applyProtection="1">
      <protection locked="0"/>
    </xf>
    <xf numFmtId="3" fontId="1" fillId="0" borderId="33" xfId="0" applyNumberFormat="1" applyFont="1" applyBorder="1" applyProtection="1">
      <protection locked="0"/>
    </xf>
    <xf numFmtId="3" fontId="1" fillId="0" borderId="34" xfId="0" applyNumberFormat="1" applyFont="1" applyBorder="1" applyProtection="1">
      <protection locked="0"/>
    </xf>
    <xf numFmtId="3" fontId="1" fillId="0" borderId="35" xfId="0" applyNumberFormat="1" applyFont="1" applyBorder="1" applyProtection="1"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3" fontId="1" fillId="0" borderId="37" xfId="0" applyNumberFormat="1" applyFont="1" applyBorder="1" applyProtection="1">
      <protection locked="0"/>
    </xf>
    <xf numFmtId="3" fontId="1" fillId="0" borderId="38" xfId="0" applyNumberFormat="1" applyFont="1" applyBorder="1" applyProtection="1">
      <protection locked="0"/>
    </xf>
    <xf numFmtId="3" fontId="1" fillId="0" borderId="39" xfId="0" applyNumberFormat="1" applyFont="1" applyBorder="1" applyProtection="1">
      <protection locked="0"/>
    </xf>
    <xf numFmtId="3" fontId="1" fillId="0" borderId="40" xfId="0" applyNumberFormat="1" applyFont="1" applyBorder="1" applyProtection="1"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3" fontId="1" fillId="0" borderId="17" xfId="0" applyNumberFormat="1" applyFont="1" applyBorder="1" applyProtection="1">
      <protection locked="0"/>
    </xf>
    <xf numFmtId="3" fontId="1" fillId="0" borderId="18" xfId="0" applyNumberFormat="1" applyFont="1" applyBorder="1" applyProtection="1">
      <protection locked="0"/>
    </xf>
    <xf numFmtId="3" fontId="1" fillId="0" borderId="19" xfId="0" applyNumberFormat="1" applyFont="1" applyBorder="1" applyProtection="1">
      <protection locked="0"/>
    </xf>
    <xf numFmtId="3" fontId="1" fillId="0" borderId="15" xfId="0" applyNumberFormat="1" applyFont="1" applyBorder="1" applyProtection="1">
      <protection locked="0"/>
    </xf>
    <xf numFmtId="3" fontId="1" fillId="0" borderId="41" xfId="0" applyNumberFormat="1" applyFont="1" applyBorder="1"/>
    <xf numFmtId="3" fontId="1" fillId="0" borderId="42" xfId="0" applyNumberFormat="1" applyFont="1" applyBorder="1"/>
    <xf numFmtId="3" fontId="1" fillId="0" borderId="43" xfId="0" applyNumberFormat="1" applyFont="1" applyBorder="1"/>
    <xf numFmtId="0" fontId="3" fillId="0" borderId="15" xfId="0" applyFont="1" applyBorder="1" applyAlignment="1">
      <alignment horizontal="center" vertical="center"/>
    </xf>
    <xf numFmtId="3" fontId="1" fillId="0" borderId="44" xfId="0" applyNumberFormat="1" applyFont="1" applyBorder="1" applyProtection="1">
      <protection locked="0"/>
    </xf>
    <xf numFmtId="3" fontId="1" fillId="0" borderId="45" xfId="0" applyNumberFormat="1" applyFont="1" applyBorder="1" applyProtection="1">
      <protection locked="0"/>
    </xf>
    <xf numFmtId="3" fontId="1" fillId="0" borderId="46" xfId="0" applyNumberFormat="1" applyFont="1" applyBorder="1" applyProtection="1">
      <protection locked="0"/>
    </xf>
    <xf numFmtId="3" fontId="1" fillId="0" borderId="47" xfId="0" applyNumberFormat="1" applyFont="1" applyBorder="1" applyProtection="1">
      <protection locked="0"/>
    </xf>
    <xf numFmtId="3" fontId="1" fillId="0" borderId="48" xfId="0" applyNumberFormat="1" applyFont="1" applyBorder="1" applyProtection="1">
      <protection locked="0"/>
    </xf>
    <xf numFmtId="3" fontId="1" fillId="0" borderId="49" xfId="0" applyNumberFormat="1" applyFont="1" applyBorder="1" applyProtection="1">
      <protection locked="0"/>
    </xf>
    <xf numFmtId="3" fontId="1" fillId="0" borderId="50" xfId="0" applyNumberFormat="1" applyFont="1" applyBorder="1" applyProtection="1">
      <protection locked="0"/>
    </xf>
    <xf numFmtId="3" fontId="1" fillId="0" borderId="51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3" fontId="1" fillId="0" borderId="32" xfId="0" applyNumberFormat="1" applyFont="1" applyBorder="1"/>
    <xf numFmtId="3" fontId="1" fillId="0" borderId="33" xfId="0" applyNumberFormat="1" applyFont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52" xfId="0" applyNumberFormat="1" applyFont="1" applyBorder="1"/>
    <xf numFmtId="3" fontId="1" fillId="0" borderId="53" xfId="0" applyNumberFormat="1" applyFont="1" applyBorder="1"/>
    <xf numFmtId="3" fontId="1" fillId="0" borderId="54" xfId="0" applyNumberFormat="1" applyFont="1" applyBorder="1"/>
    <xf numFmtId="3" fontId="1" fillId="0" borderId="55" xfId="0" applyNumberFormat="1" applyFont="1" applyBorder="1"/>
    <xf numFmtId="0" fontId="3" fillId="0" borderId="55" xfId="0" applyFont="1" applyBorder="1" applyAlignment="1">
      <alignment horizontal="center" vertical="center"/>
    </xf>
    <xf numFmtId="3" fontId="1" fillId="0" borderId="56" xfId="0" applyNumberFormat="1" applyFont="1" applyBorder="1" applyProtection="1">
      <protection locked="0"/>
    </xf>
    <xf numFmtId="3" fontId="1" fillId="0" borderId="13" xfId="0" applyNumberFormat="1" applyFont="1" applyBorder="1" applyProtection="1">
      <protection locked="0"/>
    </xf>
    <xf numFmtId="3" fontId="1" fillId="0" borderId="0" xfId="0" applyNumberFormat="1" applyFont="1" applyBorder="1" applyProtection="1">
      <protection locked="0"/>
    </xf>
    <xf numFmtId="3" fontId="1" fillId="0" borderId="14" xfId="0" applyNumberFormat="1" applyFont="1" applyBorder="1" applyProtection="1">
      <protection locked="0"/>
    </xf>
    <xf numFmtId="3" fontId="1" fillId="0" borderId="57" xfId="0" applyNumberFormat="1" applyFont="1" applyBorder="1"/>
    <xf numFmtId="0" fontId="4" fillId="0" borderId="6" xfId="0" applyFont="1" applyBorder="1" applyAlignment="1">
      <alignment horizontal="center" vertical="center"/>
    </xf>
    <xf numFmtId="3" fontId="1" fillId="0" borderId="58" xfId="0" applyNumberFormat="1" applyFont="1" applyBorder="1"/>
    <xf numFmtId="3" fontId="1" fillId="0" borderId="59" xfId="0" applyNumberFormat="1" applyFont="1" applyBorder="1"/>
    <xf numFmtId="3" fontId="1" fillId="0" borderId="60" xfId="0" applyNumberFormat="1" applyFont="1" applyBorder="1"/>
    <xf numFmtId="3" fontId="1" fillId="0" borderId="61" xfId="0" applyNumberFormat="1" applyFont="1" applyBorder="1"/>
    <xf numFmtId="3" fontId="1" fillId="0" borderId="62" xfId="0" applyNumberFormat="1" applyFont="1" applyBorder="1" applyProtection="1">
      <protection locked="0"/>
    </xf>
    <xf numFmtId="3" fontId="1" fillId="0" borderId="63" xfId="0" applyNumberFormat="1" applyFont="1" applyBorder="1" applyProtection="1">
      <protection locked="0"/>
    </xf>
    <xf numFmtId="3" fontId="1" fillId="0" borderId="64" xfId="0" applyNumberFormat="1" applyFont="1" applyBorder="1" applyProtection="1">
      <protection locked="0"/>
    </xf>
    <xf numFmtId="3" fontId="1" fillId="0" borderId="20" xfId="0" applyNumberFormat="1" applyFont="1" applyBorder="1" applyProtection="1">
      <protection locked="0"/>
    </xf>
    <xf numFmtId="3" fontId="1" fillId="0" borderId="65" xfId="0" applyNumberFormat="1" applyFont="1" applyBorder="1"/>
    <xf numFmtId="3" fontId="1" fillId="0" borderId="66" xfId="0" applyNumberFormat="1" applyFont="1" applyBorder="1"/>
    <xf numFmtId="3" fontId="1" fillId="0" borderId="67" xfId="0" applyNumberFormat="1" applyFont="1" applyBorder="1"/>
    <xf numFmtId="3" fontId="1" fillId="0" borderId="68" xfId="0" applyNumberFormat="1" applyFont="1" applyBorder="1" applyProtection="1">
      <protection locked="0"/>
    </xf>
    <xf numFmtId="3" fontId="1" fillId="0" borderId="69" xfId="0" applyNumberFormat="1" applyFont="1" applyBorder="1"/>
    <xf numFmtId="3" fontId="1" fillId="0" borderId="70" xfId="0" applyNumberFormat="1" applyFont="1" applyBorder="1" applyProtection="1">
      <protection locked="0"/>
    </xf>
    <xf numFmtId="3" fontId="1" fillId="0" borderId="71" xfId="0" applyNumberFormat="1" applyFont="1" applyBorder="1" applyProtection="1">
      <protection locked="0"/>
    </xf>
    <xf numFmtId="3" fontId="1" fillId="0" borderId="72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3" fontId="1" fillId="0" borderId="73" xfId="0" applyNumberFormat="1" applyFont="1" applyBorder="1"/>
    <xf numFmtId="3" fontId="1" fillId="0" borderId="74" xfId="0" applyNumberFormat="1" applyFont="1" applyBorder="1"/>
    <xf numFmtId="3" fontId="1" fillId="0" borderId="75" xfId="0" applyNumberFormat="1" applyFont="1" applyBorder="1" applyProtection="1">
      <protection locked="0"/>
    </xf>
    <xf numFmtId="3" fontId="1" fillId="0" borderId="76" xfId="0" applyNumberFormat="1" applyFont="1" applyBorder="1" applyProtection="1">
      <protection locked="0"/>
    </xf>
    <xf numFmtId="3" fontId="1" fillId="0" borderId="77" xfId="0" applyNumberFormat="1" applyFont="1" applyBorder="1" applyProtection="1">
      <protection locked="0"/>
    </xf>
    <xf numFmtId="3" fontId="1" fillId="0" borderId="78" xfId="0" applyNumberFormat="1" applyFont="1" applyBorder="1" applyProtection="1">
      <protection locked="0"/>
    </xf>
    <xf numFmtId="3" fontId="1" fillId="0" borderId="79" xfId="0" applyNumberFormat="1" applyFont="1" applyBorder="1" applyProtection="1">
      <protection locked="0"/>
    </xf>
    <xf numFmtId="3" fontId="1" fillId="0" borderId="80" xfId="0" applyNumberFormat="1" applyFont="1" applyBorder="1" applyProtection="1">
      <protection locked="0"/>
    </xf>
    <xf numFmtId="0" fontId="1" fillId="0" borderId="81" xfId="0" applyFont="1" applyBorder="1" applyAlignment="1" applyProtection="1">
      <alignment horizontal="center" vertical="center"/>
      <protection locked="0"/>
    </xf>
    <xf numFmtId="0" fontId="1" fillId="0" borderId="82" xfId="0" applyFont="1" applyBorder="1" applyAlignment="1">
      <alignment horizontal="center"/>
    </xf>
    <xf numFmtId="0" fontId="1" fillId="0" borderId="83" xfId="0" applyFont="1" applyBorder="1" applyAlignment="1">
      <alignment horizontal="center"/>
    </xf>
    <xf numFmtId="0" fontId="1" fillId="0" borderId="84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6" xfId="0" applyFont="1" applyBorder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tabSelected="1" view="pageBreakPreview" topLeftCell="A61" zoomScale="75" zoomScaleNormal="75" workbookViewId="0">
      <selection activeCell="F101" sqref="F101"/>
    </sheetView>
  </sheetViews>
  <sheetFormatPr defaultColWidth="11.42578125" defaultRowHeight="15.4" customHeight="1" x14ac:dyDescent="0.15"/>
  <cols>
    <col min="1" max="1" width="24.5703125" style="1" customWidth="1"/>
    <col min="2" max="8" width="18.42578125" style="1" customWidth="1"/>
    <col min="9" max="16384" width="11.42578125" style="1"/>
  </cols>
  <sheetData>
    <row r="1" spans="1:9" ht="15.4" customHeight="1" x14ac:dyDescent="0.15">
      <c r="A1" s="1" t="s">
        <v>60</v>
      </c>
    </row>
    <row r="2" spans="1:9" ht="15.4" customHeight="1" thickBot="1" x14ac:dyDescent="0.2">
      <c r="A2" s="1" t="s">
        <v>59</v>
      </c>
      <c r="H2" s="117" t="s">
        <v>58</v>
      </c>
    </row>
    <row r="3" spans="1:9" ht="15.4" customHeight="1" thickBot="1" x14ac:dyDescent="0.2">
      <c r="A3" s="116" t="s">
        <v>57</v>
      </c>
      <c r="B3" s="116" t="s">
        <v>56</v>
      </c>
      <c r="C3" s="115" t="s">
        <v>55</v>
      </c>
      <c r="D3" s="114" t="s">
        <v>54</v>
      </c>
      <c r="E3" s="115" t="s">
        <v>53</v>
      </c>
      <c r="F3" s="114" t="s">
        <v>52</v>
      </c>
      <c r="G3" s="113" t="s">
        <v>51</v>
      </c>
      <c r="H3" s="112" t="s">
        <v>50</v>
      </c>
    </row>
    <row r="4" spans="1:9" ht="15.4" customHeight="1" x14ac:dyDescent="0.15">
      <c r="A4" s="70" t="s">
        <v>49</v>
      </c>
      <c r="B4" s="69">
        <v>643059</v>
      </c>
      <c r="C4" s="68">
        <v>243940</v>
      </c>
      <c r="D4" s="67">
        <v>0</v>
      </c>
      <c r="E4" s="68">
        <v>57550</v>
      </c>
      <c r="F4" s="67">
        <v>40297</v>
      </c>
      <c r="G4" s="66">
        <v>558</v>
      </c>
      <c r="H4" s="12">
        <f>SUM(B4:G4)</f>
        <v>985404</v>
      </c>
    </row>
    <row r="5" spans="1:9" ht="15.4" customHeight="1" x14ac:dyDescent="0.15">
      <c r="A5" s="47"/>
      <c r="B5" s="46">
        <v>33489</v>
      </c>
      <c r="C5" s="45">
        <v>2003</v>
      </c>
      <c r="D5" s="44">
        <v>0</v>
      </c>
      <c r="E5" s="45">
        <v>1980</v>
      </c>
      <c r="F5" s="44">
        <v>191</v>
      </c>
      <c r="G5" s="43">
        <v>0</v>
      </c>
      <c r="H5" s="17">
        <f>SUM(B5:G5)</f>
        <v>37663</v>
      </c>
    </row>
    <row r="6" spans="1:9" ht="15.4" customHeight="1" x14ac:dyDescent="0.15">
      <c r="A6" s="52" t="s">
        <v>48</v>
      </c>
      <c r="B6" s="51">
        <v>61597</v>
      </c>
      <c r="C6" s="50">
        <v>655</v>
      </c>
      <c r="D6" s="49">
        <v>0</v>
      </c>
      <c r="E6" s="50">
        <v>0</v>
      </c>
      <c r="F6" s="49">
        <v>33011</v>
      </c>
      <c r="G6" s="48">
        <v>0</v>
      </c>
      <c r="H6" s="23">
        <f>SUM(B6:G6)</f>
        <v>95263</v>
      </c>
    </row>
    <row r="7" spans="1:9" ht="15.4" customHeight="1" x14ac:dyDescent="0.15">
      <c r="A7" s="47"/>
      <c r="B7" s="46">
        <v>3799</v>
      </c>
      <c r="C7" s="45">
        <v>0</v>
      </c>
      <c r="D7" s="44">
        <v>0</v>
      </c>
      <c r="E7" s="45">
        <v>0</v>
      </c>
      <c r="F7" s="44">
        <v>8</v>
      </c>
      <c r="G7" s="43">
        <v>0</v>
      </c>
      <c r="H7" s="17">
        <f>SUM(B7:G7)</f>
        <v>3807</v>
      </c>
    </row>
    <row r="8" spans="1:9" ht="15.4" customHeight="1" x14ac:dyDescent="0.15">
      <c r="A8" s="52" t="s">
        <v>47</v>
      </c>
      <c r="B8" s="51">
        <v>100936</v>
      </c>
      <c r="C8" s="50">
        <v>6896</v>
      </c>
      <c r="D8" s="49">
        <v>0</v>
      </c>
      <c r="E8" s="50">
        <v>14066</v>
      </c>
      <c r="F8" s="49">
        <v>0</v>
      </c>
      <c r="G8" s="48">
        <v>0</v>
      </c>
      <c r="H8" s="23">
        <f>SUM(B8:G8)</f>
        <v>121898</v>
      </c>
    </row>
    <row r="9" spans="1:9" ht="15.4" customHeight="1" x14ac:dyDescent="0.15">
      <c r="A9" s="47"/>
      <c r="B9" s="46">
        <v>6713</v>
      </c>
      <c r="C9" s="45">
        <v>0</v>
      </c>
      <c r="D9" s="44">
        <v>0</v>
      </c>
      <c r="E9" s="45">
        <v>236</v>
      </c>
      <c r="F9" s="44">
        <v>0</v>
      </c>
      <c r="G9" s="43">
        <v>0</v>
      </c>
      <c r="H9" s="17">
        <f>SUM(B9:G9)</f>
        <v>6949</v>
      </c>
    </row>
    <row r="10" spans="1:9" ht="15.4" customHeight="1" x14ac:dyDescent="0.15">
      <c r="A10" s="52" t="s">
        <v>46</v>
      </c>
      <c r="B10" s="51">
        <v>1489</v>
      </c>
      <c r="C10" s="50">
        <v>216</v>
      </c>
      <c r="D10" s="49">
        <v>0</v>
      </c>
      <c r="E10" s="50">
        <v>17730</v>
      </c>
      <c r="F10" s="49">
        <v>0</v>
      </c>
      <c r="G10" s="48">
        <v>15810</v>
      </c>
      <c r="H10" s="23">
        <f>SUM(B10:G10)</f>
        <v>35245</v>
      </c>
    </row>
    <row r="11" spans="1:9" ht="15.4" customHeight="1" x14ac:dyDescent="0.15">
      <c r="A11" s="111"/>
      <c r="B11" s="110">
        <v>0</v>
      </c>
      <c r="C11" s="109">
        <v>0</v>
      </c>
      <c r="D11" s="108">
        <v>0</v>
      </c>
      <c r="E11" s="109">
        <v>0</v>
      </c>
      <c r="F11" s="108">
        <v>0</v>
      </c>
      <c r="G11" s="107">
        <v>0</v>
      </c>
      <c r="H11" s="17">
        <f>SUM(B11:G11)</f>
        <v>0</v>
      </c>
    </row>
    <row r="12" spans="1:9" ht="15.4" customHeight="1" x14ac:dyDescent="0.15">
      <c r="A12" s="34" t="s">
        <v>45</v>
      </c>
      <c r="B12" s="56">
        <v>0</v>
      </c>
      <c r="C12" s="83">
        <v>11323</v>
      </c>
      <c r="D12" s="105">
        <v>0</v>
      </c>
      <c r="E12" s="106">
        <v>8502</v>
      </c>
      <c r="F12" s="105">
        <v>0</v>
      </c>
      <c r="G12" s="81">
        <v>17034</v>
      </c>
      <c r="H12" s="23">
        <f>SUM(B12:G12)</f>
        <v>36859</v>
      </c>
    </row>
    <row r="13" spans="1:9" ht="15.4" customHeight="1" thickBot="1" x14ac:dyDescent="0.2">
      <c r="A13" s="33"/>
      <c r="B13" s="64">
        <v>0</v>
      </c>
      <c r="C13" s="63">
        <v>0</v>
      </c>
      <c r="D13" s="62">
        <v>0</v>
      </c>
      <c r="E13" s="63">
        <v>0</v>
      </c>
      <c r="F13" s="62">
        <v>0</v>
      </c>
      <c r="G13" s="80">
        <v>0</v>
      </c>
      <c r="H13" s="28">
        <f>SUM(B13:G13)</f>
        <v>0</v>
      </c>
    </row>
    <row r="14" spans="1:9" ht="15.4" customHeight="1" thickTop="1" x14ac:dyDescent="0.15">
      <c r="A14" s="60" t="s">
        <v>44</v>
      </c>
      <c r="B14" s="21">
        <f>B4+B6+B8+B10+B12</f>
        <v>807081</v>
      </c>
      <c r="C14" s="20">
        <f>C4+C6+C8+C10+C12</f>
        <v>263030</v>
      </c>
      <c r="D14" s="19">
        <f>D4+D6+D8+D10+D12</f>
        <v>0</v>
      </c>
      <c r="E14" s="20">
        <f>E4+E6+E8+E10+E12</f>
        <v>97848</v>
      </c>
      <c r="F14" s="19">
        <f>F4+F6+F8+F10+F12</f>
        <v>73308</v>
      </c>
      <c r="G14" s="18">
        <f>G4+G6+G8+G10+G12</f>
        <v>33402</v>
      </c>
      <c r="H14" s="38">
        <f>SUM(B14:G14)</f>
        <v>1274669</v>
      </c>
    </row>
    <row r="15" spans="1:9" ht="15.4" customHeight="1" thickBot="1" x14ac:dyDescent="0.2">
      <c r="A15" s="60"/>
      <c r="B15" s="96">
        <f>B5+B7+B9+B11+B13</f>
        <v>44001</v>
      </c>
      <c r="C15" s="95">
        <f>C5+C7+C9+C11+C13</f>
        <v>2003</v>
      </c>
      <c r="D15" s="104">
        <f>D5+D7+D9+D11+D13</f>
        <v>0</v>
      </c>
      <c r="E15" s="95">
        <f>E5+E7+E9+E11+E13</f>
        <v>2216</v>
      </c>
      <c r="F15" s="104">
        <f>F5+F7+F9+F11+F13</f>
        <v>199</v>
      </c>
      <c r="G15" s="94">
        <f>G5+G7+G9+G11+G13</f>
        <v>0</v>
      </c>
      <c r="H15" s="103">
        <f>SUM(B15:G15)</f>
        <v>48419</v>
      </c>
      <c r="I15" s="102"/>
    </row>
    <row r="16" spans="1:9" ht="15.4" customHeight="1" x14ac:dyDescent="0.15">
      <c r="A16" s="70" t="s">
        <v>43</v>
      </c>
      <c r="B16" s="101">
        <v>23883</v>
      </c>
      <c r="C16" s="100">
        <v>238884</v>
      </c>
      <c r="D16" s="67">
        <v>0</v>
      </c>
      <c r="E16" s="100">
        <v>1786</v>
      </c>
      <c r="F16" s="99">
        <v>0</v>
      </c>
      <c r="G16" s="66">
        <v>0</v>
      </c>
      <c r="H16" s="12">
        <f>SUM(B16:G16)</f>
        <v>264553</v>
      </c>
    </row>
    <row r="17" spans="1:8" ht="13.5" x14ac:dyDescent="0.15">
      <c r="A17" s="47"/>
      <c r="B17" s="46">
        <v>8326</v>
      </c>
      <c r="C17" s="45">
        <v>19913</v>
      </c>
      <c r="D17" s="44">
        <v>0</v>
      </c>
      <c r="E17" s="45">
        <v>62</v>
      </c>
      <c r="F17" s="44">
        <v>0</v>
      </c>
      <c r="G17" s="43">
        <v>0</v>
      </c>
      <c r="H17" s="98">
        <f>SUM(B17:G17)</f>
        <v>28301</v>
      </c>
    </row>
    <row r="18" spans="1:8" ht="13.5" x14ac:dyDescent="0.15">
      <c r="A18" s="52" t="s">
        <v>42</v>
      </c>
      <c r="B18" s="51">
        <v>0</v>
      </c>
      <c r="C18" s="50">
        <v>0</v>
      </c>
      <c r="D18" s="90">
        <v>0</v>
      </c>
      <c r="E18" s="97">
        <v>0</v>
      </c>
      <c r="F18" s="49">
        <v>8913</v>
      </c>
      <c r="G18" s="48">
        <v>0</v>
      </c>
      <c r="H18" s="23">
        <f>SUM(B18:G18)</f>
        <v>8913</v>
      </c>
    </row>
    <row r="19" spans="1:8" ht="13.5" x14ac:dyDescent="0.15">
      <c r="A19" s="47"/>
      <c r="B19" s="46">
        <v>0</v>
      </c>
      <c r="C19" s="45">
        <v>0</v>
      </c>
      <c r="D19" s="44">
        <v>0</v>
      </c>
      <c r="E19" s="45">
        <v>0</v>
      </c>
      <c r="F19" s="44">
        <v>0</v>
      </c>
      <c r="G19" s="43">
        <v>0</v>
      </c>
      <c r="H19" s="17">
        <f>SUM(B19:G19)</f>
        <v>0</v>
      </c>
    </row>
    <row r="20" spans="1:8" ht="13.5" x14ac:dyDescent="0.15">
      <c r="A20" s="52" t="s">
        <v>41</v>
      </c>
      <c r="B20" s="51">
        <v>13620</v>
      </c>
      <c r="C20" s="50">
        <v>11102</v>
      </c>
      <c r="D20" s="49">
        <v>0</v>
      </c>
      <c r="E20" s="50">
        <v>0</v>
      </c>
      <c r="F20" s="49">
        <v>12142</v>
      </c>
      <c r="G20" s="48">
        <v>1381</v>
      </c>
      <c r="H20" s="23">
        <f>SUM(B20:G20)</f>
        <v>38245</v>
      </c>
    </row>
    <row r="21" spans="1:8" ht="13.5" x14ac:dyDescent="0.15">
      <c r="A21" s="47"/>
      <c r="B21" s="46">
        <v>40</v>
      </c>
      <c r="C21" s="45">
        <v>8</v>
      </c>
      <c r="D21" s="44">
        <v>0</v>
      </c>
      <c r="E21" s="45">
        <v>0</v>
      </c>
      <c r="F21" s="44">
        <v>2</v>
      </c>
      <c r="G21" s="43">
        <v>0</v>
      </c>
      <c r="H21" s="17">
        <f>SUM(B21:G21)</f>
        <v>50</v>
      </c>
    </row>
    <row r="22" spans="1:8" ht="13.5" x14ac:dyDescent="0.15">
      <c r="A22" s="52" t="s">
        <v>40</v>
      </c>
      <c r="B22" s="51">
        <v>0</v>
      </c>
      <c r="C22" s="50">
        <v>1027</v>
      </c>
      <c r="D22" s="49">
        <v>0</v>
      </c>
      <c r="E22" s="50">
        <v>0</v>
      </c>
      <c r="F22" s="49">
        <v>12375</v>
      </c>
      <c r="G22" s="48">
        <v>3936</v>
      </c>
      <c r="H22" s="23">
        <f>SUM(B22:G22)</f>
        <v>17338</v>
      </c>
    </row>
    <row r="23" spans="1:8" ht="13.5" x14ac:dyDescent="0.15">
      <c r="A23" s="47"/>
      <c r="B23" s="46">
        <v>0</v>
      </c>
      <c r="C23" s="45">
        <v>0</v>
      </c>
      <c r="D23" s="44">
        <v>0</v>
      </c>
      <c r="E23" s="45">
        <v>0</v>
      </c>
      <c r="F23" s="44">
        <v>0</v>
      </c>
      <c r="G23" s="43">
        <v>0</v>
      </c>
      <c r="H23" s="17">
        <f>SUM(B23:G23)</f>
        <v>0</v>
      </c>
    </row>
    <row r="24" spans="1:8" ht="13.5" x14ac:dyDescent="0.15">
      <c r="A24" s="52" t="s">
        <v>39</v>
      </c>
      <c r="B24" s="51">
        <v>0</v>
      </c>
      <c r="C24" s="50">
        <v>2398</v>
      </c>
      <c r="D24" s="49">
        <v>0</v>
      </c>
      <c r="E24" s="50">
        <v>0</v>
      </c>
      <c r="F24" s="49">
        <v>0</v>
      </c>
      <c r="G24" s="48">
        <v>0</v>
      </c>
      <c r="H24" s="23">
        <f>SUM(B24:G24)</f>
        <v>2398</v>
      </c>
    </row>
    <row r="25" spans="1:8" ht="13.5" x14ac:dyDescent="0.15">
      <c r="A25" s="47"/>
      <c r="B25" s="46">
        <v>0</v>
      </c>
      <c r="C25" s="45">
        <v>0</v>
      </c>
      <c r="D25" s="44">
        <v>0</v>
      </c>
      <c r="E25" s="45">
        <v>0</v>
      </c>
      <c r="F25" s="44">
        <v>0</v>
      </c>
      <c r="G25" s="43">
        <v>0</v>
      </c>
      <c r="H25" s="17">
        <f>SUM(B25:G25)</f>
        <v>0</v>
      </c>
    </row>
    <row r="26" spans="1:8" ht="13.5" x14ac:dyDescent="0.15">
      <c r="A26" s="52" t="s">
        <v>38</v>
      </c>
      <c r="B26" s="51">
        <v>0</v>
      </c>
      <c r="C26" s="50">
        <v>2032</v>
      </c>
      <c r="D26" s="49">
        <v>0</v>
      </c>
      <c r="E26" s="50">
        <v>22646</v>
      </c>
      <c r="F26" s="49">
        <v>0</v>
      </c>
      <c r="G26" s="48">
        <v>9050</v>
      </c>
      <c r="H26" s="23">
        <f>SUM(B26:G26)</f>
        <v>33728</v>
      </c>
    </row>
    <row r="27" spans="1:8" ht="13.5" x14ac:dyDescent="0.15">
      <c r="A27" s="47"/>
      <c r="B27" s="46">
        <v>0</v>
      </c>
      <c r="C27" s="45">
        <v>95</v>
      </c>
      <c r="D27" s="44">
        <v>0</v>
      </c>
      <c r="E27" s="45">
        <v>0</v>
      </c>
      <c r="F27" s="44">
        <v>0</v>
      </c>
      <c r="G27" s="43">
        <v>0</v>
      </c>
      <c r="H27" s="17">
        <f>SUM(B27:G27)</f>
        <v>95</v>
      </c>
    </row>
    <row r="28" spans="1:8" ht="13.5" x14ac:dyDescent="0.15">
      <c r="A28" s="52" t="s">
        <v>37</v>
      </c>
      <c r="B28" s="51">
        <v>0</v>
      </c>
      <c r="C28" s="50">
        <v>6412</v>
      </c>
      <c r="D28" s="49">
        <v>0</v>
      </c>
      <c r="E28" s="50">
        <v>0</v>
      </c>
      <c r="F28" s="49">
        <v>0</v>
      </c>
      <c r="G28" s="48">
        <v>0</v>
      </c>
      <c r="H28" s="23">
        <f>SUM(B28:G28)</f>
        <v>6412</v>
      </c>
    </row>
    <row r="29" spans="1:8" ht="14.25" thickBot="1" x14ac:dyDescent="0.2">
      <c r="A29" s="33"/>
      <c r="B29" s="64">
        <v>0</v>
      </c>
      <c r="C29" s="63">
        <v>2</v>
      </c>
      <c r="D29" s="62">
        <v>0</v>
      </c>
      <c r="E29" s="63">
        <v>0</v>
      </c>
      <c r="F29" s="62">
        <v>0</v>
      </c>
      <c r="G29" s="80">
        <v>0</v>
      </c>
      <c r="H29" s="28">
        <f>SUM(B29:G29)</f>
        <v>2</v>
      </c>
    </row>
    <row r="30" spans="1:8" ht="15.4" customHeight="1" thickTop="1" x14ac:dyDescent="0.15">
      <c r="A30" s="60" t="s">
        <v>36</v>
      </c>
      <c r="B30" s="89">
        <f>SUM(B16,B18,B20,B22,B24,B26,B28)</f>
        <v>37503</v>
      </c>
      <c r="C30" s="88">
        <f>SUM(C16,C18,C20,C22,C24,C26,C28)</f>
        <v>261855</v>
      </c>
      <c r="D30" s="88">
        <f>SUM(D16,D18,D20,D22,D24,D26,D28)</f>
        <v>0</v>
      </c>
      <c r="E30" s="88">
        <f>SUM(E16,E18,E20,E22,E24,E26,E28)</f>
        <v>24432</v>
      </c>
      <c r="F30" s="88">
        <f>SUM(F16,F18,F20,F22,F24,F26,F28)</f>
        <v>33430</v>
      </c>
      <c r="G30" s="88">
        <f>SUM(G16,G18,G20,G22,G24,G26,G28)</f>
        <v>14367</v>
      </c>
      <c r="H30" s="38">
        <f>SUM(B30:G30)</f>
        <v>371587</v>
      </c>
    </row>
    <row r="31" spans="1:8" ht="15.4" customHeight="1" thickBot="1" x14ac:dyDescent="0.2">
      <c r="A31" s="11"/>
      <c r="B31" s="36">
        <f>SUM(B17,B19,B21,B23,B25,B27,B29)</f>
        <v>8366</v>
      </c>
      <c r="C31" s="9">
        <f>SUM(C17,C19,C21,C23,C25,C27,C29)</f>
        <v>20018</v>
      </c>
      <c r="D31" s="9">
        <f>SUM(D17,D19,D21,D23,D25,D27,D29)</f>
        <v>0</v>
      </c>
      <c r="E31" s="9">
        <f>SUM(E17,E19,E21,E23,E25,E27,E29)</f>
        <v>62</v>
      </c>
      <c r="F31" s="9">
        <f>SUM(F17,F19,F21,F23,F25,F27,F29)</f>
        <v>2</v>
      </c>
      <c r="G31" s="9">
        <f>SUM(G17,G19,G21,G23,G25,G27,G29)</f>
        <v>0</v>
      </c>
      <c r="H31" s="7">
        <f>SUM(B31:G31)</f>
        <v>28448</v>
      </c>
    </row>
    <row r="32" spans="1:8" ht="15.4" customHeight="1" x14ac:dyDescent="0.15">
      <c r="A32" s="34" t="s">
        <v>35</v>
      </c>
      <c r="B32" s="56">
        <v>8973</v>
      </c>
      <c r="C32" s="83">
        <v>12374</v>
      </c>
      <c r="D32" s="82">
        <v>0</v>
      </c>
      <c r="E32" s="83">
        <v>0</v>
      </c>
      <c r="F32" s="82">
        <v>0</v>
      </c>
      <c r="G32" s="81">
        <v>13293</v>
      </c>
      <c r="H32" s="23">
        <f>SUM(B32:G32)</f>
        <v>34640</v>
      </c>
    </row>
    <row r="33" spans="1:8" ht="15.4" customHeight="1" x14ac:dyDescent="0.15">
      <c r="A33" s="47"/>
      <c r="B33" s="46">
        <v>12</v>
      </c>
      <c r="C33" s="45">
        <v>6</v>
      </c>
      <c r="D33" s="44">
        <v>0</v>
      </c>
      <c r="E33" s="45">
        <v>0</v>
      </c>
      <c r="F33" s="44">
        <v>0</v>
      </c>
      <c r="G33" s="43">
        <v>0</v>
      </c>
      <c r="H33" s="17">
        <f>SUM(B33:G33)</f>
        <v>18</v>
      </c>
    </row>
    <row r="34" spans="1:8" ht="15.4" customHeight="1" x14ac:dyDescent="0.15">
      <c r="A34" s="52" t="s">
        <v>34</v>
      </c>
      <c r="B34" s="51">
        <v>13231</v>
      </c>
      <c r="C34" s="50">
        <v>0</v>
      </c>
      <c r="D34" s="49">
        <v>0</v>
      </c>
      <c r="E34" s="50">
        <v>0</v>
      </c>
      <c r="F34" s="49">
        <v>0</v>
      </c>
      <c r="G34" s="48">
        <v>0</v>
      </c>
      <c r="H34" s="23">
        <f>SUM(B34:G34)</f>
        <v>13231</v>
      </c>
    </row>
    <row r="35" spans="1:8" ht="15.4" customHeight="1" x14ac:dyDescent="0.15">
      <c r="A35" s="47"/>
      <c r="B35" s="46">
        <v>109</v>
      </c>
      <c r="C35" s="45">
        <v>0</v>
      </c>
      <c r="D35" s="44">
        <v>0</v>
      </c>
      <c r="E35" s="45">
        <v>0</v>
      </c>
      <c r="F35" s="44">
        <v>0</v>
      </c>
      <c r="G35" s="43">
        <v>0</v>
      </c>
      <c r="H35" s="17">
        <f>SUM(B35:G35)</f>
        <v>109</v>
      </c>
    </row>
    <row r="36" spans="1:8" ht="15.4" customHeight="1" x14ac:dyDescent="0.15">
      <c r="A36" s="52" t="s">
        <v>33</v>
      </c>
      <c r="B36" s="51">
        <v>3075</v>
      </c>
      <c r="C36" s="50">
        <v>0</v>
      </c>
      <c r="D36" s="49">
        <v>0</v>
      </c>
      <c r="E36" s="50">
        <v>1000</v>
      </c>
      <c r="F36" s="49">
        <v>0</v>
      </c>
      <c r="G36" s="48">
        <v>2442</v>
      </c>
      <c r="H36" s="23">
        <f>SUM(B36:G36)</f>
        <v>6517</v>
      </c>
    </row>
    <row r="37" spans="1:8" ht="15.4" customHeight="1" thickBot="1" x14ac:dyDescent="0.2">
      <c r="A37" s="33"/>
      <c r="B37" s="64"/>
      <c r="C37" s="63">
        <v>0</v>
      </c>
      <c r="D37" s="62">
        <v>0</v>
      </c>
      <c r="E37" s="63">
        <v>0</v>
      </c>
      <c r="F37" s="62">
        <v>0</v>
      </c>
      <c r="G37" s="80">
        <v>0</v>
      </c>
      <c r="H37" s="28">
        <f>SUM(B37:G37)</f>
        <v>0</v>
      </c>
    </row>
    <row r="38" spans="1:8" ht="15.4" customHeight="1" thickTop="1" x14ac:dyDescent="0.15">
      <c r="A38" s="60" t="s">
        <v>32</v>
      </c>
      <c r="B38" s="21">
        <f>SUM(B32,B34,B36)</f>
        <v>25279</v>
      </c>
      <c r="C38" s="20">
        <f>SUM(C32,C34,C36)</f>
        <v>12374</v>
      </c>
      <c r="D38" s="20">
        <f>SUM(D32,D34,D36)</f>
        <v>0</v>
      </c>
      <c r="E38" s="20">
        <f>SUM(E32,E34,E36)</f>
        <v>1000</v>
      </c>
      <c r="F38" s="20">
        <f>SUM(F32,F34,F36)</f>
        <v>0</v>
      </c>
      <c r="G38" s="18">
        <f>SUM(G32,G34,G36)</f>
        <v>15735</v>
      </c>
      <c r="H38" s="38">
        <f>SUM(B38:G38)</f>
        <v>54388</v>
      </c>
    </row>
    <row r="39" spans="1:8" ht="15.4" customHeight="1" thickBot="1" x14ac:dyDescent="0.2">
      <c r="A39" s="60"/>
      <c r="B39" s="96">
        <f>SUM(B33,B35,B37)</f>
        <v>121</v>
      </c>
      <c r="C39" s="95">
        <f>SUM(C33,C35,C37)</f>
        <v>6</v>
      </c>
      <c r="D39" s="95">
        <f>SUM(D33,D35,D37)</f>
        <v>0</v>
      </c>
      <c r="E39" s="95">
        <f>SUM(E33,E35,E37)</f>
        <v>0</v>
      </c>
      <c r="F39" s="95">
        <f>SUM(F33,F35,F37)</f>
        <v>0</v>
      </c>
      <c r="G39" s="94">
        <f>SUM(G33,G35,G37)</f>
        <v>0</v>
      </c>
      <c r="H39" s="35">
        <f>SUM(B39:G39)</f>
        <v>127</v>
      </c>
    </row>
    <row r="40" spans="1:8" ht="15.4" customHeight="1" x14ac:dyDescent="0.15">
      <c r="A40" s="70" t="s">
        <v>31</v>
      </c>
      <c r="B40" s="69">
        <v>3682</v>
      </c>
      <c r="C40" s="68">
        <v>93191</v>
      </c>
      <c r="D40" s="67">
        <v>0</v>
      </c>
      <c r="E40" s="68">
        <v>0</v>
      </c>
      <c r="F40" s="67">
        <v>0</v>
      </c>
      <c r="G40" s="66">
        <v>307</v>
      </c>
      <c r="H40" s="23">
        <f>SUM(B40:G40)</f>
        <v>97180</v>
      </c>
    </row>
    <row r="41" spans="1:8" ht="15.4" customHeight="1" x14ac:dyDescent="0.15">
      <c r="A41" s="47"/>
      <c r="B41" s="46">
        <v>38</v>
      </c>
      <c r="C41" s="45">
        <v>5646</v>
      </c>
      <c r="D41" s="44">
        <v>0</v>
      </c>
      <c r="E41" s="45">
        <v>0</v>
      </c>
      <c r="F41" s="44">
        <v>0</v>
      </c>
      <c r="G41" s="43">
        <v>0</v>
      </c>
      <c r="H41" s="17">
        <f>SUM(B41:G41)</f>
        <v>5684</v>
      </c>
    </row>
    <row r="42" spans="1:8" ht="15.4" customHeight="1" x14ac:dyDescent="0.15">
      <c r="A42" s="52" t="s">
        <v>30</v>
      </c>
      <c r="B42" s="51">
        <v>0</v>
      </c>
      <c r="C42" s="50">
        <v>77819</v>
      </c>
      <c r="D42" s="49">
        <v>0</v>
      </c>
      <c r="E42" s="50">
        <v>0</v>
      </c>
      <c r="F42" s="49">
        <v>0</v>
      </c>
      <c r="G42" s="48">
        <v>0</v>
      </c>
      <c r="H42" s="23">
        <f>SUM(B42:G42)</f>
        <v>77819</v>
      </c>
    </row>
    <row r="43" spans="1:8" ht="15.4" customHeight="1" x14ac:dyDescent="0.15">
      <c r="A43" s="47"/>
      <c r="B43" s="46">
        <v>0</v>
      </c>
      <c r="C43" s="45">
        <v>681</v>
      </c>
      <c r="D43" s="44">
        <v>0</v>
      </c>
      <c r="E43" s="45">
        <v>0</v>
      </c>
      <c r="F43" s="44">
        <v>0</v>
      </c>
      <c r="G43" s="43">
        <v>0</v>
      </c>
      <c r="H43" s="17">
        <f>SUM(B43:G43)</f>
        <v>681</v>
      </c>
    </row>
    <row r="44" spans="1:8" ht="15.4" customHeight="1" x14ac:dyDescent="0.15">
      <c r="A44" s="52" t="s">
        <v>29</v>
      </c>
      <c r="B44" s="51">
        <v>0</v>
      </c>
      <c r="C44" s="50">
        <v>0</v>
      </c>
      <c r="D44" s="49">
        <v>0</v>
      </c>
      <c r="E44" s="50">
        <v>0</v>
      </c>
      <c r="F44" s="49">
        <v>0</v>
      </c>
      <c r="G44" s="48">
        <v>530</v>
      </c>
      <c r="H44" s="23">
        <f>SUM(B44:G44)</f>
        <v>530</v>
      </c>
    </row>
    <row r="45" spans="1:8" ht="15.4" customHeight="1" x14ac:dyDescent="0.15">
      <c r="A45" s="47"/>
      <c r="B45" s="46">
        <v>0</v>
      </c>
      <c r="C45" s="45">
        <v>0</v>
      </c>
      <c r="D45" s="44">
        <v>0</v>
      </c>
      <c r="E45" s="45">
        <v>0</v>
      </c>
      <c r="F45" s="44">
        <v>0</v>
      </c>
      <c r="G45" s="43">
        <v>0</v>
      </c>
      <c r="H45" s="17">
        <f>SUM(B45:G45)</f>
        <v>0</v>
      </c>
    </row>
    <row r="46" spans="1:8" ht="15.4" customHeight="1" x14ac:dyDescent="0.15">
      <c r="A46" s="52" t="s">
        <v>28</v>
      </c>
      <c r="B46" s="51">
        <v>0</v>
      </c>
      <c r="C46" s="50">
        <v>0</v>
      </c>
      <c r="D46" s="49">
        <v>0</v>
      </c>
      <c r="E46" s="50">
        <v>0</v>
      </c>
      <c r="F46" s="49">
        <v>1674</v>
      </c>
      <c r="G46" s="48">
        <v>0</v>
      </c>
      <c r="H46" s="23">
        <f>SUM(B46:G46)</f>
        <v>1674</v>
      </c>
    </row>
    <row r="47" spans="1:8" ht="15.4" customHeight="1" x14ac:dyDescent="0.15">
      <c r="A47" s="47"/>
      <c r="B47" s="46">
        <v>0</v>
      </c>
      <c r="C47" s="45">
        <v>0</v>
      </c>
      <c r="D47" s="44">
        <v>0</v>
      </c>
      <c r="E47" s="45">
        <v>0</v>
      </c>
      <c r="F47" s="44">
        <v>0</v>
      </c>
      <c r="G47" s="43">
        <v>0</v>
      </c>
      <c r="H47" s="17">
        <f>SUM(B47:G47)</f>
        <v>0</v>
      </c>
    </row>
    <row r="48" spans="1:8" ht="15.4" customHeight="1" x14ac:dyDescent="0.15">
      <c r="A48" s="52" t="s">
        <v>27</v>
      </c>
      <c r="B48" s="51">
        <v>0</v>
      </c>
      <c r="C48" s="50">
        <v>0</v>
      </c>
      <c r="D48" s="49">
        <v>0</v>
      </c>
      <c r="E48" s="50">
        <v>0</v>
      </c>
      <c r="F48" s="49">
        <v>0</v>
      </c>
      <c r="G48" s="48">
        <v>90</v>
      </c>
      <c r="H48" s="23">
        <f>SUM(B48:G48)</f>
        <v>90</v>
      </c>
    </row>
    <row r="49" spans="1:8" ht="15.4" customHeight="1" x14ac:dyDescent="0.15">
      <c r="A49" s="47"/>
      <c r="B49" s="46">
        <v>0</v>
      </c>
      <c r="C49" s="45">
        <v>0</v>
      </c>
      <c r="D49" s="44">
        <v>0</v>
      </c>
      <c r="E49" s="45">
        <v>0</v>
      </c>
      <c r="F49" s="44">
        <v>0</v>
      </c>
      <c r="G49" s="43">
        <v>0</v>
      </c>
      <c r="H49" s="17">
        <f>SUM(B49:G49)</f>
        <v>0</v>
      </c>
    </row>
    <row r="50" spans="1:8" ht="15.4" customHeight="1" x14ac:dyDescent="0.15">
      <c r="A50" s="52" t="s">
        <v>26</v>
      </c>
      <c r="B50" s="51">
        <v>0</v>
      </c>
      <c r="C50" s="50">
        <v>5419</v>
      </c>
      <c r="D50" s="49">
        <v>0</v>
      </c>
      <c r="E50" s="50">
        <v>0</v>
      </c>
      <c r="F50" s="49">
        <v>2950</v>
      </c>
      <c r="G50" s="48">
        <v>0</v>
      </c>
      <c r="H50" s="23">
        <f>SUM(B50:G50)</f>
        <v>8369</v>
      </c>
    </row>
    <row r="51" spans="1:8" ht="15.4" customHeight="1" x14ac:dyDescent="0.15">
      <c r="A51" s="47"/>
      <c r="B51" s="46">
        <v>0</v>
      </c>
      <c r="C51" s="45">
        <v>41</v>
      </c>
      <c r="D51" s="44">
        <v>0</v>
      </c>
      <c r="E51" s="45">
        <v>0</v>
      </c>
      <c r="F51" s="44">
        <v>4</v>
      </c>
      <c r="G51" s="43">
        <v>0</v>
      </c>
      <c r="H51" s="17">
        <f>SUM(B51:G51)</f>
        <v>45</v>
      </c>
    </row>
    <row r="52" spans="1:8" ht="15.4" customHeight="1" x14ac:dyDescent="0.15">
      <c r="A52" s="52" t="s">
        <v>25</v>
      </c>
      <c r="B52" s="51">
        <v>8017</v>
      </c>
      <c r="C52" s="50">
        <v>2551</v>
      </c>
      <c r="D52" s="49">
        <v>0</v>
      </c>
      <c r="E52" s="50">
        <v>0</v>
      </c>
      <c r="F52" s="49">
        <v>37592</v>
      </c>
      <c r="G52" s="48">
        <v>0</v>
      </c>
      <c r="H52" s="23">
        <f>SUM(B52:G52)</f>
        <v>48160</v>
      </c>
    </row>
    <row r="53" spans="1:8" ht="15.4" customHeight="1" x14ac:dyDescent="0.15">
      <c r="A53" s="47"/>
      <c r="B53" s="46">
        <v>0</v>
      </c>
      <c r="C53" s="45">
        <v>0</v>
      </c>
      <c r="D53" s="44">
        <v>0</v>
      </c>
      <c r="E53" s="45">
        <v>0</v>
      </c>
      <c r="F53" s="44">
        <v>0</v>
      </c>
      <c r="G53" s="43">
        <v>0</v>
      </c>
      <c r="H53" s="17">
        <f>SUM(B53:G53)</f>
        <v>0</v>
      </c>
    </row>
    <row r="54" spans="1:8" ht="15.4" customHeight="1" x14ac:dyDescent="0.15">
      <c r="A54" s="52" t="s">
        <v>24</v>
      </c>
      <c r="B54" s="51">
        <v>0</v>
      </c>
      <c r="C54" s="50">
        <v>2794</v>
      </c>
      <c r="D54" s="49">
        <v>0</v>
      </c>
      <c r="E54" s="50">
        <v>924</v>
      </c>
      <c r="F54" s="49">
        <v>0</v>
      </c>
      <c r="G54" s="48">
        <v>596</v>
      </c>
      <c r="H54" s="23">
        <f>SUM(B54:G54)</f>
        <v>4314</v>
      </c>
    </row>
    <row r="55" spans="1:8" ht="15.4" customHeight="1" x14ac:dyDescent="0.15">
      <c r="A55" s="47"/>
      <c r="B55" s="46">
        <v>0</v>
      </c>
      <c r="C55" s="45">
        <v>4</v>
      </c>
      <c r="D55" s="44">
        <v>0</v>
      </c>
      <c r="E55" s="45">
        <v>0</v>
      </c>
      <c r="F55" s="44">
        <v>0</v>
      </c>
      <c r="G55" s="43">
        <v>0</v>
      </c>
      <c r="H55" s="17">
        <f>SUM(B55:G55)</f>
        <v>4</v>
      </c>
    </row>
    <row r="56" spans="1:8" ht="15.4" customHeight="1" x14ac:dyDescent="0.15">
      <c r="A56" s="52" t="s">
        <v>23</v>
      </c>
      <c r="B56" s="51">
        <v>8370</v>
      </c>
      <c r="C56" s="50">
        <v>0</v>
      </c>
      <c r="D56" s="49">
        <v>0</v>
      </c>
      <c r="E56" s="50">
        <v>0</v>
      </c>
      <c r="F56" s="49">
        <v>0</v>
      </c>
      <c r="G56" s="48">
        <v>0</v>
      </c>
      <c r="H56" s="23">
        <f>SUM(B56:G56)</f>
        <v>8370</v>
      </c>
    </row>
    <row r="57" spans="1:8" ht="15.4" customHeight="1" thickBot="1" x14ac:dyDescent="0.2">
      <c r="A57" s="33"/>
      <c r="B57" s="64">
        <v>81</v>
      </c>
      <c r="C57" s="63">
        <v>0</v>
      </c>
      <c r="D57" s="62">
        <v>0</v>
      </c>
      <c r="E57" s="63">
        <v>0</v>
      </c>
      <c r="F57" s="62">
        <v>0</v>
      </c>
      <c r="G57" s="80">
        <v>0</v>
      </c>
      <c r="H57" s="28">
        <f>SUM(B57:G57)</f>
        <v>81</v>
      </c>
    </row>
    <row r="58" spans="1:8" ht="15.4" customHeight="1" thickTop="1" x14ac:dyDescent="0.15">
      <c r="A58" s="60" t="s">
        <v>22</v>
      </c>
      <c r="B58" s="89">
        <f>B40+B42+B44+B46+B48+B50+B52+B54+B56</f>
        <v>20069</v>
      </c>
      <c r="C58" s="88">
        <f>C40+C42+C44+C46+C48+C50+C52+C54+C56</f>
        <v>181774</v>
      </c>
      <c r="D58" s="87">
        <f>D40+D42+D44+D46+D48+D50+D52+D54+D56</f>
        <v>0</v>
      </c>
      <c r="E58" s="88">
        <f>E40+E42+E44+E46+E48+E50+E52+E54+E56</f>
        <v>924</v>
      </c>
      <c r="F58" s="87">
        <f>F40+F42+F44+F46+F48+F50+F52+F54+F56</f>
        <v>42216</v>
      </c>
      <c r="G58" s="86">
        <f>G40+G42+G44+G46+G48+G50+G52+G54+G56</f>
        <v>1523</v>
      </c>
      <c r="H58" s="23">
        <f>SUM(B58:G58)</f>
        <v>246506</v>
      </c>
    </row>
    <row r="59" spans="1:8" ht="15.4" customHeight="1" thickBot="1" x14ac:dyDescent="0.2">
      <c r="A59" s="11"/>
      <c r="B59" s="36">
        <f>B41+B43+B45+B47+B49+B51+B53+B55+B57</f>
        <v>119</v>
      </c>
      <c r="C59" s="9">
        <f>C41+C43+C45+C47+C49+C51+C53+C55+C57</f>
        <v>6372</v>
      </c>
      <c r="D59" s="84">
        <f>D41+D43+D45+D47+D49+D51+D53+D55+D57</f>
        <v>0</v>
      </c>
      <c r="E59" s="9">
        <f>E41+E43+E45+E47+E49+E51+E53+E55+E57</f>
        <v>0</v>
      </c>
      <c r="F59" s="84">
        <f>F41+F43+F45+F47+F49+F51+F53+F55+F57</f>
        <v>4</v>
      </c>
      <c r="G59" s="8">
        <f>G41+G43+G45+G47+G49+G51+G53+G55+G57</f>
        <v>0</v>
      </c>
      <c r="H59" s="35">
        <f>SUM(B59:G59)</f>
        <v>6495</v>
      </c>
    </row>
    <row r="60" spans="1:8" ht="15.4" customHeight="1" x14ac:dyDescent="0.15">
      <c r="A60" s="34" t="s">
        <v>21</v>
      </c>
      <c r="B60" s="93">
        <v>13668</v>
      </c>
      <c r="C60" s="55">
        <v>18584</v>
      </c>
      <c r="D60" s="54">
        <v>0</v>
      </c>
      <c r="E60" s="55">
        <v>12180</v>
      </c>
      <c r="F60" s="54">
        <v>56</v>
      </c>
      <c r="G60" s="81">
        <v>45852</v>
      </c>
      <c r="H60" s="23">
        <f>SUM(B60:G60)</f>
        <v>90340</v>
      </c>
    </row>
    <row r="61" spans="1:8" ht="15.4" customHeight="1" x14ac:dyDescent="0.15">
      <c r="A61" s="47"/>
      <c r="B61" s="46">
        <v>1118</v>
      </c>
      <c r="C61" s="92">
        <v>101</v>
      </c>
      <c r="D61" s="44">
        <v>0</v>
      </c>
      <c r="E61" s="92">
        <v>85</v>
      </c>
      <c r="F61" s="44">
        <v>0</v>
      </c>
      <c r="G61" s="43">
        <v>109</v>
      </c>
      <c r="H61" s="17">
        <f>SUM(B61:G61)</f>
        <v>1413</v>
      </c>
    </row>
    <row r="62" spans="1:8" ht="15.4" customHeight="1" x14ac:dyDescent="0.15">
      <c r="A62" s="52" t="s">
        <v>20</v>
      </c>
      <c r="B62" s="91">
        <v>5486</v>
      </c>
      <c r="C62" s="50">
        <v>11496</v>
      </c>
      <c r="D62" s="49">
        <v>0</v>
      </c>
      <c r="E62" s="50">
        <v>0</v>
      </c>
      <c r="F62" s="90">
        <v>0</v>
      </c>
      <c r="G62" s="48">
        <v>0</v>
      </c>
      <c r="H62" s="23">
        <f>SUM(B62:G62)</f>
        <v>16982</v>
      </c>
    </row>
    <row r="63" spans="1:8" ht="15.4" customHeight="1" thickBot="1" x14ac:dyDescent="0.2">
      <c r="A63" s="47"/>
      <c r="B63" s="46">
        <v>0</v>
      </c>
      <c r="C63" s="45">
        <v>140</v>
      </c>
      <c r="D63" s="44">
        <v>0</v>
      </c>
      <c r="E63" s="45">
        <v>0</v>
      </c>
      <c r="F63" s="44">
        <v>0</v>
      </c>
      <c r="G63" s="43">
        <v>0</v>
      </c>
      <c r="H63" s="28">
        <f>SUM(B63:G63)</f>
        <v>140</v>
      </c>
    </row>
    <row r="64" spans="1:8" ht="15.4" customHeight="1" thickTop="1" x14ac:dyDescent="0.15">
      <c r="A64" s="42" t="s">
        <v>19</v>
      </c>
      <c r="B64" s="78">
        <f>SUM(B60,B62)</f>
        <v>19154</v>
      </c>
      <c r="C64" s="77">
        <f>SUM(C60,C62)</f>
        <v>30080</v>
      </c>
      <c r="D64" s="77">
        <f>SUM(D60,D62)</f>
        <v>0</v>
      </c>
      <c r="E64" s="77">
        <f>SUM(E60,E62)</f>
        <v>12180</v>
      </c>
      <c r="F64" s="77">
        <f>SUM(F60,F62)</f>
        <v>56</v>
      </c>
      <c r="G64" s="75">
        <f>SUM(G60,G62)</f>
        <v>45852</v>
      </c>
      <c r="H64" s="23">
        <f>SUM(B64:G64)</f>
        <v>107322</v>
      </c>
    </row>
    <row r="65" spans="1:8" ht="15.4" customHeight="1" thickBot="1" x14ac:dyDescent="0.2">
      <c r="A65" s="37"/>
      <c r="B65" s="59">
        <f>SUM(B61,B63)</f>
        <v>1118</v>
      </c>
      <c r="C65" s="58">
        <f>SUM(C61,C63)</f>
        <v>241</v>
      </c>
      <c r="D65" s="58">
        <f>SUM(D61,D63)</f>
        <v>0</v>
      </c>
      <c r="E65" s="58">
        <f>SUM(E61,E63)</f>
        <v>85</v>
      </c>
      <c r="F65" s="58">
        <f>SUM(F61,F63)</f>
        <v>0</v>
      </c>
      <c r="G65" s="57">
        <f>SUM(G61,G63)</f>
        <v>109</v>
      </c>
      <c r="H65" s="35">
        <f>SUM(B65:G65)</f>
        <v>1553</v>
      </c>
    </row>
    <row r="66" spans="1:8" ht="15.4" customHeight="1" x14ac:dyDescent="0.15">
      <c r="A66" s="70" t="s">
        <v>18</v>
      </c>
      <c r="B66" s="69">
        <v>153516</v>
      </c>
      <c r="C66" s="68">
        <v>193221</v>
      </c>
      <c r="D66" s="67">
        <v>669</v>
      </c>
      <c r="E66" s="68">
        <v>1120</v>
      </c>
      <c r="F66" s="67">
        <v>9110</v>
      </c>
      <c r="G66" s="66">
        <v>92100</v>
      </c>
      <c r="H66" s="23">
        <f>SUM(B66:G66)</f>
        <v>449736</v>
      </c>
    </row>
    <row r="67" spans="1:8" ht="15.4" customHeight="1" thickBot="1" x14ac:dyDescent="0.2">
      <c r="A67" s="33"/>
      <c r="B67" s="64">
        <v>370</v>
      </c>
      <c r="C67" s="63">
        <v>318</v>
      </c>
      <c r="D67" s="62">
        <v>13</v>
      </c>
      <c r="E67" s="63">
        <v>0</v>
      </c>
      <c r="F67" s="62">
        <v>0</v>
      </c>
      <c r="G67" s="80">
        <v>1</v>
      </c>
      <c r="H67" s="28">
        <f>SUM(B67:G67)</f>
        <v>702</v>
      </c>
    </row>
    <row r="68" spans="1:8" ht="15.4" customHeight="1" thickTop="1" x14ac:dyDescent="0.15">
      <c r="A68" s="22" t="s">
        <v>17</v>
      </c>
      <c r="B68" s="89">
        <f>B66</f>
        <v>153516</v>
      </c>
      <c r="C68" s="88">
        <f>C66</f>
        <v>193221</v>
      </c>
      <c r="D68" s="87">
        <f>D66</f>
        <v>669</v>
      </c>
      <c r="E68" s="88">
        <f>E66</f>
        <v>1120</v>
      </c>
      <c r="F68" s="87">
        <f>F66</f>
        <v>9110</v>
      </c>
      <c r="G68" s="86">
        <f>G66</f>
        <v>92100</v>
      </c>
      <c r="H68" s="23">
        <f>SUM(B68:G68)</f>
        <v>449736</v>
      </c>
    </row>
    <row r="69" spans="1:8" ht="15.4" customHeight="1" thickBot="1" x14ac:dyDescent="0.2">
      <c r="A69" s="85"/>
      <c r="B69" s="36">
        <f>B67</f>
        <v>370</v>
      </c>
      <c r="C69" s="9">
        <f>C67</f>
        <v>318</v>
      </c>
      <c r="D69" s="84">
        <f>D67</f>
        <v>13</v>
      </c>
      <c r="E69" s="9">
        <f>E67</f>
        <v>0</v>
      </c>
      <c r="F69" s="84">
        <f>F67</f>
        <v>0</v>
      </c>
      <c r="G69" s="8">
        <f>G67</f>
        <v>1</v>
      </c>
      <c r="H69" s="35">
        <f>SUM(B69:G69)</f>
        <v>702</v>
      </c>
    </row>
    <row r="70" spans="1:8" ht="15.4" customHeight="1" x14ac:dyDescent="0.15">
      <c r="A70" s="34" t="s">
        <v>16</v>
      </c>
      <c r="B70" s="56">
        <v>25098</v>
      </c>
      <c r="C70" s="83">
        <v>118239</v>
      </c>
      <c r="D70" s="82">
        <v>0</v>
      </c>
      <c r="E70" s="83">
        <v>0</v>
      </c>
      <c r="F70" s="82">
        <v>6001</v>
      </c>
      <c r="G70" s="81">
        <v>0</v>
      </c>
      <c r="H70" s="23">
        <f>SUM(B70:G70)</f>
        <v>149338</v>
      </c>
    </row>
    <row r="71" spans="1:8" ht="15.4" customHeight="1" x14ac:dyDescent="0.15">
      <c r="A71" s="47"/>
      <c r="B71" s="46">
        <v>1530</v>
      </c>
      <c r="C71" s="45">
        <v>1959</v>
      </c>
      <c r="D71" s="44">
        <v>0</v>
      </c>
      <c r="E71" s="45">
        <v>0</v>
      </c>
      <c r="F71" s="44">
        <v>66</v>
      </c>
      <c r="G71" s="43">
        <v>0</v>
      </c>
      <c r="H71" s="17">
        <f>SUM(B71:G71)</f>
        <v>3555</v>
      </c>
    </row>
    <row r="72" spans="1:8" ht="15.4" customHeight="1" x14ac:dyDescent="0.15">
      <c r="A72" s="52" t="s">
        <v>15</v>
      </c>
      <c r="B72" s="51">
        <v>12283</v>
      </c>
      <c r="C72" s="50">
        <v>9096</v>
      </c>
      <c r="D72" s="49">
        <v>0</v>
      </c>
      <c r="E72" s="50">
        <v>0</v>
      </c>
      <c r="F72" s="49">
        <v>0</v>
      </c>
      <c r="G72" s="48">
        <v>0</v>
      </c>
      <c r="H72" s="23">
        <f>SUM(B72:G72)</f>
        <v>21379</v>
      </c>
    </row>
    <row r="73" spans="1:8" ht="15.4" customHeight="1" x14ac:dyDescent="0.15">
      <c r="A73" s="47"/>
      <c r="B73" s="46">
        <v>0</v>
      </c>
      <c r="C73" s="45">
        <v>132</v>
      </c>
      <c r="D73" s="44">
        <v>0</v>
      </c>
      <c r="E73" s="45">
        <v>0</v>
      </c>
      <c r="F73" s="44">
        <v>0</v>
      </c>
      <c r="G73" s="43">
        <v>0</v>
      </c>
      <c r="H73" s="17">
        <f>SUM(B73:G73)</f>
        <v>132</v>
      </c>
    </row>
    <row r="74" spans="1:8" ht="15.4" customHeight="1" x14ac:dyDescent="0.15">
      <c r="A74" s="52" t="s">
        <v>14</v>
      </c>
      <c r="B74" s="51">
        <v>3394</v>
      </c>
      <c r="C74" s="50">
        <v>19936</v>
      </c>
      <c r="D74" s="49">
        <v>0</v>
      </c>
      <c r="E74" s="50">
        <v>10626</v>
      </c>
      <c r="F74" s="49">
        <v>3564</v>
      </c>
      <c r="G74" s="48">
        <v>628</v>
      </c>
      <c r="H74" s="23">
        <f>SUM(B74:G74)</f>
        <v>38148</v>
      </c>
    </row>
    <row r="75" spans="1:8" ht="15.4" customHeight="1" thickBot="1" x14ac:dyDescent="0.2">
      <c r="A75" s="33"/>
      <c r="B75" s="64">
        <v>0</v>
      </c>
      <c r="C75" s="63">
        <v>246</v>
      </c>
      <c r="D75" s="62">
        <v>0</v>
      </c>
      <c r="E75" s="63">
        <v>0</v>
      </c>
      <c r="F75" s="62">
        <v>56</v>
      </c>
      <c r="G75" s="80">
        <v>0</v>
      </c>
      <c r="H75" s="28">
        <f>SUM(B75:G75)</f>
        <v>302</v>
      </c>
    </row>
    <row r="76" spans="1:8" ht="15.4" customHeight="1" thickTop="1" x14ac:dyDescent="0.15">
      <c r="A76" s="79" t="s">
        <v>13</v>
      </c>
      <c r="B76" s="78">
        <f>+B70+B72+B74</f>
        <v>40775</v>
      </c>
      <c r="C76" s="77">
        <f>+C70+C72+C74</f>
        <v>147271</v>
      </c>
      <c r="D76" s="76">
        <f>+D70+D72+D74</f>
        <v>0</v>
      </c>
      <c r="E76" s="77">
        <f>+E70+E72+E74</f>
        <v>10626</v>
      </c>
      <c r="F76" s="76">
        <f>+F70+F72+F74</f>
        <v>9565</v>
      </c>
      <c r="G76" s="75">
        <f>+G70+G72+G74</f>
        <v>628</v>
      </c>
      <c r="H76" s="23">
        <f>SUM(B76:G76)</f>
        <v>208865</v>
      </c>
    </row>
    <row r="77" spans="1:8" ht="15.4" customHeight="1" thickBot="1" x14ac:dyDescent="0.2">
      <c r="A77" s="60"/>
      <c r="B77" s="74">
        <f>+B71+B73+B75</f>
        <v>1530</v>
      </c>
      <c r="C77" s="73">
        <f>+C71+C73+C75</f>
        <v>2337</v>
      </c>
      <c r="D77" s="72">
        <f>+D71+D73+D75</f>
        <v>0</v>
      </c>
      <c r="E77" s="73">
        <f>+E71+E73+E75</f>
        <v>0</v>
      </c>
      <c r="F77" s="72">
        <f>+F71+F73+F75</f>
        <v>122</v>
      </c>
      <c r="G77" s="71">
        <f>+G71+G73+G75</f>
        <v>0</v>
      </c>
      <c r="H77" s="35">
        <f>SUM(B77:G77)</f>
        <v>3989</v>
      </c>
    </row>
    <row r="78" spans="1:8" ht="15.4" customHeight="1" x14ac:dyDescent="0.15">
      <c r="A78" s="70" t="s">
        <v>12</v>
      </c>
      <c r="B78" s="69">
        <v>30203</v>
      </c>
      <c r="C78" s="68">
        <v>108526</v>
      </c>
      <c r="D78" s="67">
        <v>993</v>
      </c>
      <c r="E78" s="68">
        <v>0</v>
      </c>
      <c r="F78" s="67">
        <v>3832</v>
      </c>
      <c r="G78" s="66">
        <v>97366</v>
      </c>
      <c r="H78" s="23">
        <f>SUM(B78:G78)</f>
        <v>240920</v>
      </c>
    </row>
    <row r="79" spans="1:8" ht="15.4" customHeight="1" x14ac:dyDescent="0.15">
      <c r="A79" s="47"/>
      <c r="B79" s="46">
        <v>26</v>
      </c>
      <c r="C79" s="45">
        <v>1042</v>
      </c>
      <c r="D79" s="44">
        <v>41</v>
      </c>
      <c r="E79" s="45">
        <v>0</v>
      </c>
      <c r="F79" s="44">
        <v>0</v>
      </c>
      <c r="G79" s="43">
        <v>0</v>
      </c>
      <c r="H79" s="17">
        <f>SUM(B79:G79)</f>
        <v>1109</v>
      </c>
    </row>
    <row r="80" spans="1:8" ht="15.4" customHeight="1" x14ac:dyDescent="0.15">
      <c r="A80" s="52" t="s">
        <v>11</v>
      </c>
      <c r="B80" s="51">
        <v>78485</v>
      </c>
      <c r="C80" s="50">
        <v>62188</v>
      </c>
      <c r="D80" s="49">
        <v>0</v>
      </c>
      <c r="E80" s="50">
        <v>0</v>
      </c>
      <c r="F80" s="49">
        <v>60476</v>
      </c>
      <c r="G80" s="65">
        <v>10590</v>
      </c>
      <c r="H80" s="23">
        <f>SUM(B80:G80)</f>
        <v>211739</v>
      </c>
    </row>
    <row r="81" spans="1:8" ht="15.4" customHeight="1" thickBot="1" x14ac:dyDescent="0.2">
      <c r="A81" s="33"/>
      <c r="B81" s="64">
        <v>103</v>
      </c>
      <c r="C81" s="63">
        <v>386</v>
      </c>
      <c r="D81" s="62">
        <v>0</v>
      </c>
      <c r="E81" s="63">
        <v>0</v>
      </c>
      <c r="F81" s="62">
        <v>110</v>
      </c>
      <c r="G81" s="61">
        <v>0</v>
      </c>
      <c r="H81" s="28">
        <f>SUM(B81:G81)</f>
        <v>599</v>
      </c>
    </row>
    <row r="82" spans="1:8" ht="15.4" customHeight="1" thickTop="1" x14ac:dyDescent="0.15">
      <c r="A82" s="60" t="s">
        <v>10</v>
      </c>
      <c r="B82" s="21">
        <f>SUM(B78,B80)</f>
        <v>108688</v>
      </c>
      <c r="C82" s="20">
        <f>SUM(C78,C80)</f>
        <v>170714</v>
      </c>
      <c r="D82" s="20">
        <f>SUM(D78,D80)</f>
        <v>993</v>
      </c>
      <c r="E82" s="20">
        <f>SUM(E78,E80)</f>
        <v>0</v>
      </c>
      <c r="F82" s="20">
        <f>SUM(F78,F80)</f>
        <v>64308</v>
      </c>
      <c r="G82" s="18">
        <f>SUM(G78,G80)</f>
        <v>107956</v>
      </c>
      <c r="H82" s="23">
        <f>SUM(B82:G82)</f>
        <v>452659</v>
      </c>
    </row>
    <row r="83" spans="1:8" ht="15.4" customHeight="1" thickBot="1" x14ac:dyDescent="0.2">
      <c r="A83" s="11"/>
      <c r="B83" s="59">
        <f>SUM(B79,B81)</f>
        <v>129</v>
      </c>
      <c r="C83" s="58">
        <f>SUM(C79,C81)</f>
        <v>1428</v>
      </c>
      <c r="D83" s="58">
        <f>SUM(D79,D81)</f>
        <v>41</v>
      </c>
      <c r="E83" s="58">
        <f>SUM(E79,E81)</f>
        <v>0</v>
      </c>
      <c r="F83" s="58">
        <f>SUM(F79,F81)</f>
        <v>110</v>
      </c>
      <c r="G83" s="57">
        <f>SUM(G79,G81)</f>
        <v>0</v>
      </c>
      <c r="H83" s="35">
        <f>SUM(B83:G83)</f>
        <v>1708</v>
      </c>
    </row>
    <row r="84" spans="1:8" ht="15.4" customHeight="1" x14ac:dyDescent="0.15">
      <c r="A84" s="34" t="s">
        <v>9</v>
      </c>
      <c r="B84" s="56">
        <v>1262171</v>
      </c>
      <c r="C84" s="55">
        <v>817580</v>
      </c>
      <c r="D84" s="54">
        <v>2493</v>
      </c>
      <c r="E84" s="55">
        <v>80461</v>
      </c>
      <c r="F84" s="54">
        <v>15581</v>
      </c>
      <c r="G84" s="53">
        <v>107312</v>
      </c>
      <c r="H84" s="23">
        <f>SUM(B84:G84)</f>
        <v>2285598</v>
      </c>
    </row>
    <row r="85" spans="1:8" ht="15.4" customHeight="1" x14ac:dyDescent="0.15">
      <c r="A85" s="47"/>
      <c r="B85" s="46">
        <v>66141</v>
      </c>
      <c r="C85" s="45">
        <v>22053</v>
      </c>
      <c r="D85" s="44">
        <v>1212</v>
      </c>
      <c r="E85" s="45">
        <v>12</v>
      </c>
      <c r="F85" s="44">
        <v>52</v>
      </c>
      <c r="G85" s="43">
        <v>30</v>
      </c>
      <c r="H85" s="17">
        <f>SUM(B85:G85)</f>
        <v>89500</v>
      </c>
    </row>
    <row r="86" spans="1:8" ht="15.4" customHeight="1" x14ac:dyDescent="0.15">
      <c r="A86" s="52" t="s">
        <v>8</v>
      </c>
      <c r="B86" s="51">
        <v>0</v>
      </c>
      <c r="C86" s="50">
        <v>78264</v>
      </c>
      <c r="D86" s="49">
        <v>0</v>
      </c>
      <c r="E86" s="50">
        <v>0</v>
      </c>
      <c r="F86" s="49">
        <v>187</v>
      </c>
      <c r="G86" s="48">
        <v>2345</v>
      </c>
      <c r="H86" s="23">
        <f>SUM(B86:G86)</f>
        <v>80796</v>
      </c>
    </row>
    <row r="87" spans="1:8" ht="15.4" customHeight="1" x14ac:dyDescent="0.15">
      <c r="A87" s="47"/>
      <c r="B87" s="46">
        <v>0</v>
      </c>
      <c r="C87" s="45">
        <v>1457</v>
      </c>
      <c r="D87" s="44">
        <v>0</v>
      </c>
      <c r="E87" s="45">
        <v>0</v>
      </c>
      <c r="F87" s="44">
        <v>0</v>
      </c>
      <c r="G87" s="43">
        <v>0</v>
      </c>
      <c r="H87" s="17">
        <f>SUM(B87:G87)</f>
        <v>1457</v>
      </c>
    </row>
    <row r="88" spans="1:8" ht="15.4" customHeight="1" x14ac:dyDescent="0.15">
      <c r="A88" s="52" t="s">
        <v>7</v>
      </c>
      <c r="B88" s="51">
        <v>38772</v>
      </c>
      <c r="C88" s="50">
        <v>78677</v>
      </c>
      <c r="D88" s="49">
        <v>1716</v>
      </c>
      <c r="E88" s="50">
        <v>2815</v>
      </c>
      <c r="F88" s="49">
        <v>2411</v>
      </c>
      <c r="G88" s="48">
        <v>8565</v>
      </c>
      <c r="H88" s="23">
        <f>SUM(B88:G88)</f>
        <v>132956</v>
      </c>
    </row>
    <row r="89" spans="1:8" ht="15.4" customHeight="1" thickBot="1" x14ac:dyDescent="0.2">
      <c r="A89" s="47"/>
      <c r="B89" s="46">
        <v>87</v>
      </c>
      <c r="C89" s="45">
        <v>142</v>
      </c>
      <c r="D89" s="44">
        <v>31</v>
      </c>
      <c r="E89" s="45">
        <v>0</v>
      </c>
      <c r="F89" s="44">
        <v>0</v>
      </c>
      <c r="G89" s="43">
        <v>4</v>
      </c>
      <c r="H89" s="28">
        <f>SUM(B89:G89)</f>
        <v>264</v>
      </c>
    </row>
    <row r="90" spans="1:8" ht="15.4" customHeight="1" thickTop="1" x14ac:dyDescent="0.15">
      <c r="A90" s="42" t="s">
        <v>6</v>
      </c>
      <c r="B90" s="41">
        <f>SUM(B84,B86,B88)</f>
        <v>1300943</v>
      </c>
      <c r="C90" s="40">
        <f>SUM(C84,C86,C88)</f>
        <v>974521</v>
      </c>
      <c r="D90" s="40">
        <f>SUM(D84,D86,D88)</f>
        <v>4209</v>
      </c>
      <c r="E90" s="40">
        <f>SUM(E84,E86,E88)</f>
        <v>83276</v>
      </c>
      <c r="F90" s="40">
        <f>SUM(F84,F86,F88)</f>
        <v>18179</v>
      </c>
      <c r="G90" s="39">
        <f>SUM(G84,G86,G88)</f>
        <v>118222</v>
      </c>
      <c r="H90" s="38">
        <f>SUM(B90:G90)</f>
        <v>2499350</v>
      </c>
    </row>
    <row r="91" spans="1:8" ht="15.4" customHeight="1" thickBot="1" x14ac:dyDescent="0.2">
      <c r="A91" s="37"/>
      <c r="B91" s="36">
        <f>SUM(B85,B87,B89)</f>
        <v>66228</v>
      </c>
      <c r="C91" s="9">
        <f>SUM(C85,C87,C89)</f>
        <v>23652</v>
      </c>
      <c r="D91" s="9">
        <f>SUM(D85,D87,D89)</f>
        <v>1243</v>
      </c>
      <c r="E91" s="9">
        <f>SUM(E85,E87,E89)</f>
        <v>12</v>
      </c>
      <c r="F91" s="9">
        <f>SUM(F85,F87,F89)</f>
        <v>52</v>
      </c>
      <c r="G91" s="8">
        <f>SUM(G85,G87,G89)</f>
        <v>34</v>
      </c>
      <c r="H91" s="35">
        <f>SUM(B91:G91)</f>
        <v>91221</v>
      </c>
    </row>
    <row r="92" spans="1:8" ht="15.4" customHeight="1" x14ac:dyDescent="0.15">
      <c r="A92" s="34" t="s">
        <v>5</v>
      </c>
      <c r="B92" s="27">
        <v>892534</v>
      </c>
      <c r="C92" s="26">
        <v>208616</v>
      </c>
      <c r="D92" s="25">
        <v>0</v>
      </c>
      <c r="E92" s="26">
        <v>1685</v>
      </c>
      <c r="F92" s="25">
        <v>69758</v>
      </c>
      <c r="G92" s="24">
        <v>17940</v>
      </c>
      <c r="H92" s="23">
        <f>SUM(B92:G92)</f>
        <v>1190533</v>
      </c>
    </row>
    <row r="93" spans="1:8" ht="15.4" customHeight="1" thickBot="1" x14ac:dyDescent="0.2">
      <c r="A93" s="33"/>
      <c r="B93" s="32">
        <v>12172</v>
      </c>
      <c r="C93" s="31">
        <v>180</v>
      </c>
      <c r="D93" s="30">
        <v>0</v>
      </c>
      <c r="E93" s="31">
        <v>0</v>
      </c>
      <c r="F93" s="30">
        <v>73</v>
      </c>
      <c r="G93" s="29">
        <v>0</v>
      </c>
      <c r="H93" s="28">
        <f>SUM(B93:G93)</f>
        <v>12425</v>
      </c>
    </row>
    <row r="94" spans="1:8" ht="15.4" customHeight="1" thickTop="1" x14ac:dyDescent="0.15">
      <c r="A94" s="22" t="s">
        <v>4</v>
      </c>
      <c r="B94" s="27">
        <v>892534</v>
      </c>
      <c r="C94" s="26">
        <v>208616</v>
      </c>
      <c r="D94" s="25">
        <v>0</v>
      </c>
      <c r="E94" s="26">
        <v>1685</v>
      </c>
      <c r="F94" s="25">
        <v>69758</v>
      </c>
      <c r="G94" s="24">
        <v>17940</v>
      </c>
      <c r="H94" s="23">
        <f>SUM(B94:G94)</f>
        <v>1190533</v>
      </c>
    </row>
    <row r="95" spans="1:8" ht="15.4" customHeight="1" thickBot="1" x14ac:dyDescent="0.2">
      <c r="A95" s="22"/>
      <c r="B95" s="21">
        <v>12172</v>
      </c>
      <c r="C95" s="20">
        <v>180</v>
      </c>
      <c r="D95" s="19">
        <v>0</v>
      </c>
      <c r="E95" s="20">
        <f>E93</f>
        <v>0</v>
      </c>
      <c r="F95" s="19">
        <v>73</v>
      </c>
      <c r="G95" s="18">
        <v>0</v>
      </c>
      <c r="H95" s="17">
        <f>SUM(B95:G95)</f>
        <v>12425</v>
      </c>
    </row>
    <row r="96" spans="1:8" ht="15.4" customHeight="1" x14ac:dyDescent="0.15">
      <c r="A96" s="16" t="s">
        <v>3</v>
      </c>
      <c r="B96" s="15">
        <f>SUM(B14,B30,B38,B58,B64,B68,B76,B82,B90,B94)</f>
        <v>3405542</v>
      </c>
      <c r="C96" s="14">
        <f>SUM(C14,C30,C38,C58,C64,C68,C76,C82,C90,C94)</f>
        <v>2443456</v>
      </c>
      <c r="D96" s="14">
        <f>SUM(D14,D30,D38,D58,D64,D68,D76,D82,D90,D94)</f>
        <v>5871</v>
      </c>
      <c r="E96" s="14">
        <f>SUM(E14,E30,E38,E58,E64,E68,E76,E82,E90,E94)</f>
        <v>233091</v>
      </c>
      <c r="F96" s="14">
        <f>SUM(F14,F30,F38,F58,F64,F68,F76,F82,F90,F94)</f>
        <v>319930</v>
      </c>
      <c r="G96" s="13">
        <f>SUM(G14,G30,G38,G58,G64,G68,G76,G82,G90,G94)</f>
        <v>447725</v>
      </c>
      <c r="H96" s="12">
        <f>SUM(B96:G96)</f>
        <v>6855615</v>
      </c>
    </row>
    <row r="97" spans="1:8" ht="15.4" customHeight="1" thickBot="1" x14ac:dyDescent="0.2">
      <c r="A97" s="11"/>
      <c r="B97" s="10">
        <f>SUM(B15,B31,B39,B59,B65,B69,B77,B83,B91,B95)</f>
        <v>134154</v>
      </c>
      <c r="C97" s="9">
        <f>SUM(C15,C31,C39,C59,C65,C69,C77,C83,C91,C95)</f>
        <v>56555</v>
      </c>
      <c r="D97" s="9">
        <f>SUM(D15,D31,D39,D59,D65,D69,D77,D83,D91,D95)</f>
        <v>1297</v>
      </c>
      <c r="E97" s="9">
        <f>SUM(E15,E31,E39,E59,E65,E69,E77,E83,E91,E95)</f>
        <v>2375</v>
      </c>
      <c r="F97" s="9">
        <f>SUM(F15,F31,F39,F59,F65,F69,F77,F83,F91,F95)</f>
        <v>562</v>
      </c>
      <c r="G97" s="8">
        <f>SUM(G15,G31,G39,G59,G65,G69,G77,G83,G91,G95)</f>
        <v>144</v>
      </c>
      <c r="H97" s="7">
        <f>SUM(B97:G97)</f>
        <v>195087</v>
      </c>
    </row>
    <row r="98" spans="1:8" ht="15.4" customHeight="1" x14ac:dyDescent="0.15">
      <c r="A98" s="6" t="s">
        <v>2</v>
      </c>
    </row>
    <row r="99" spans="1:8" ht="15.4" customHeight="1" x14ac:dyDescent="0.15">
      <c r="A99" s="5" t="s">
        <v>1</v>
      </c>
    </row>
    <row r="100" spans="1:8" ht="15.4" customHeight="1" x14ac:dyDescent="0.15">
      <c r="C100" s="4" t="s">
        <v>0</v>
      </c>
      <c r="D100" s="3"/>
      <c r="E100" s="3"/>
    </row>
    <row r="101" spans="1:8" ht="15.4" customHeight="1" x14ac:dyDescent="0.15">
      <c r="B101" s="2"/>
    </row>
    <row r="102" spans="1:8" ht="15.4" customHeight="1" x14ac:dyDescent="0.15">
      <c r="C102" s="2"/>
    </row>
  </sheetData>
  <mergeCells count="47">
    <mergeCell ref="A28:A29"/>
    <mergeCell ref="A30:A31"/>
    <mergeCell ref="A4:A5"/>
    <mergeCell ref="A6:A7"/>
    <mergeCell ref="A8:A9"/>
    <mergeCell ref="A10:A11"/>
    <mergeCell ref="A26:A27"/>
    <mergeCell ref="A34:A35"/>
    <mergeCell ref="A36:A37"/>
    <mergeCell ref="A12:A13"/>
    <mergeCell ref="A32:A33"/>
    <mergeCell ref="A14:A15"/>
    <mergeCell ref="A16:A17"/>
    <mergeCell ref="A18:A19"/>
    <mergeCell ref="A20:A21"/>
    <mergeCell ref="A22:A23"/>
    <mergeCell ref="A24:A25"/>
    <mergeCell ref="A46:A47"/>
    <mergeCell ref="A48:A49"/>
    <mergeCell ref="A50:A51"/>
    <mergeCell ref="A52:A53"/>
    <mergeCell ref="A38:A39"/>
    <mergeCell ref="A40:A41"/>
    <mergeCell ref="A42:A43"/>
    <mergeCell ref="A44:A45"/>
    <mergeCell ref="A70:A71"/>
    <mergeCell ref="A64:A65"/>
    <mergeCell ref="A66:A67"/>
    <mergeCell ref="A62:A63"/>
    <mergeCell ref="A68:A69"/>
    <mergeCell ref="A54:A55"/>
    <mergeCell ref="A56:A57"/>
    <mergeCell ref="A58:A59"/>
    <mergeCell ref="A60:A61"/>
    <mergeCell ref="A82:A83"/>
    <mergeCell ref="A84:A85"/>
    <mergeCell ref="A80:A81"/>
    <mergeCell ref="A72:A73"/>
    <mergeCell ref="A74:A75"/>
    <mergeCell ref="A76:A77"/>
    <mergeCell ref="A78:A79"/>
    <mergeCell ref="A90:A91"/>
    <mergeCell ref="A92:A93"/>
    <mergeCell ref="A96:A97"/>
    <mergeCell ref="A94:A95"/>
    <mergeCell ref="A88:A89"/>
    <mergeCell ref="A86:A87"/>
  </mergeCells>
  <phoneticPr fontId="2"/>
  <pageMargins left="0.59055118110236227" right="0.59055118110236227" top="0.78740157480314965" bottom="0.78740157480314965" header="0.51181102362204722" footer="0.51181102362204722"/>
  <pageSetup paperSize="9" scale="50" pageOrder="overThenDown" orientation="portrait" r:id="rId1"/>
  <headerFooter alignWithMargins="0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表１２ </vt:lpstr>
      <vt:lpstr>'表１２ '!Print_Area</vt:lpstr>
      <vt:lpstr>'表１２ '!Print_Titles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2021-08-31T02:41:14Z</dcterms:created>
  <dcterms:modified xsi:type="dcterms:W3CDTF">2021-08-31T02:41:33Z</dcterms:modified>
</cp:coreProperties>
</file>