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3957\Desktop\オープンデータ\作業用フォルダ\14（製造業）産業中分類別の事業所数、従業者数、製造品出荷額等、付加価値額（従業者4人以上）\"/>
    </mc:Choice>
  </mc:AlternateContent>
  <bookViews>
    <workbookView xWindow="0" yWindow="0" windowWidth="20490" windowHeight="7245"/>
  </bookViews>
  <sheets>
    <sheet name="表－２" sheetId="1" r:id="rId1"/>
  </sheets>
  <externalReferences>
    <externalReference r:id="rId2"/>
  </externalReferences>
  <definedNames>
    <definedName name="_xlnm.Print_Area" localSheetId="0">'表－２'!$A$1:$U$41</definedName>
    <definedName name="_xlnm.Print_Area">'表－２'!$A$1:$K$37</definedName>
    <definedName name="PRINT_AREA_MI">'表－２'!$A$1:$K$37</definedName>
    <definedName name="印刷範囲" localSheetId="0">'表－２'!#REF!</definedName>
    <definedName name="印刷範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1" l="1"/>
  <c r="T37" i="1" s="1"/>
  <c r="R37" i="1"/>
  <c r="U37" i="1" s="1"/>
  <c r="Q37" i="1"/>
  <c r="M37" i="1"/>
  <c r="N37" i="1" s="1"/>
  <c r="O37" i="1" s="1"/>
  <c r="L37" i="1"/>
  <c r="K37" i="1"/>
  <c r="H37" i="1"/>
  <c r="G37" i="1"/>
  <c r="I37" i="1" s="1"/>
  <c r="J37" i="1" s="1"/>
  <c r="C37" i="1"/>
  <c r="F37" i="1" s="1"/>
  <c r="B37" i="1"/>
  <c r="S36" i="1"/>
  <c r="T36" i="1" s="1"/>
  <c r="R36" i="1"/>
  <c r="U36" i="1" s="1"/>
  <c r="Q36" i="1"/>
  <c r="M36" i="1"/>
  <c r="N36" i="1" s="1"/>
  <c r="O36" i="1" s="1"/>
  <c r="L36" i="1"/>
  <c r="K36" i="1"/>
  <c r="H36" i="1"/>
  <c r="I36" i="1" s="1"/>
  <c r="J36" i="1" s="1"/>
  <c r="G36" i="1"/>
  <c r="C36" i="1"/>
  <c r="F36" i="1" s="1"/>
  <c r="B36" i="1"/>
  <c r="S35" i="1"/>
  <c r="T35" i="1" s="1"/>
  <c r="R35" i="1"/>
  <c r="U35" i="1" s="1"/>
  <c r="Q35" i="1"/>
  <c r="M35" i="1"/>
  <c r="N35" i="1" s="1"/>
  <c r="O35" i="1" s="1"/>
  <c r="L35" i="1"/>
  <c r="K35" i="1"/>
  <c r="H35" i="1"/>
  <c r="G35" i="1"/>
  <c r="I35" i="1" s="1"/>
  <c r="J35" i="1" s="1"/>
  <c r="C35" i="1"/>
  <c r="F35" i="1" s="1"/>
  <c r="B35" i="1"/>
  <c r="B44" i="1" s="1"/>
  <c r="S34" i="1"/>
  <c r="T34" i="1" s="1"/>
  <c r="N34" i="1"/>
  <c r="O34" i="1" s="1"/>
  <c r="K34" i="1"/>
  <c r="J34" i="1"/>
  <c r="I34" i="1"/>
  <c r="E34" i="1"/>
  <c r="D34" i="1"/>
  <c r="S33" i="1"/>
  <c r="T33" i="1" s="1"/>
  <c r="N33" i="1"/>
  <c r="O33" i="1" s="1"/>
  <c r="K33" i="1"/>
  <c r="J33" i="1"/>
  <c r="I33" i="1"/>
  <c r="E33" i="1"/>
  <c r="D33" i="1"/>
  <c r="S32" i="1"/>
  <c r="T32" i="1" s="1"/>
  <c r="N32" i="1"/>
  <c r="O32" i="1" s="1"/>
  <c r="K32" i="1"/>
  <c r="J32" i="1"/>
  <c r="I32" i="1"/>
  <c r="E32" i="1"/>
  <c r="D32" i="1"/>
  <c r="S31" i="1"/>
  <c r="T31" i="1" s="1"/>
  <c r="N31" i="1"/>
  <c r="O31" i="1" s="1"/>
  <c r="K31" i="1"/>
  <c r="J31" i="1"/>
  <c r="I31" i="1"/>
  <c r="E31" i="1"/>
  <c r="D31" i="1"/>
  <c r="S30" i="1"/>
  <c r="T30" i="1" s="1"/>
  <c r="N30" i="1"/>
  <c r="O30" i="1" s="1"/>
  <c r="K30" i="1"/>
  <c r="J30" i="1"/>
  <c r="I30" i="1"/>
  <c r="E30" i="1"/>
  <c r="D30" i="1"/>
  <c r="S29" i="1"/>
  <c r="T29" i="1" s="1"/>
  <c r="N29" i="1"/>
  <c r="O29" i="1" s="1"/>
  <c r="K29" i="1"/>
  <c r="J29" i="1"/>
  <c r="I29" i="1"/>
  <c r="E29" i="1"/>
  <c r="D29" i="1"/>
  <c r="S28" i="1"/>
  <c r="T28" i="1" s="1"/>
  <c r="N28" i="1"/>
  <c r="O28" i="1" s="1"/>
  <c r="K28" i="1"/>
  <c r="J28" i="1"/>
  <c r="I28" i="1"/>
  <c r="E28" i="1"/>
  <c r="D28" i="1"/>
  <c r="S27" i="1"/>
  <c r="T27" i="1" s="1"/>
  <c r="N27" i="1"/>
  <c r="O27" i="1" s="1"/>
  <c r="K27" i="1"/>
  <c r="J27" i="1"/>
  <c r="I27" i="1"/>
  <c r="E27" i="1"/>
  <c r="D27" i="1"/>
  <c r="S26" i="1"/>
  <c r="T26" i="1" s="1"/>
  <c r="N26" i="1"/>
  <c r="O26" i="1" s="1"/>
  <c r="K26" i="1"/>
  <c r="J26" i="1"/>
  <c r="I26" i="1"/>
  <c r="E26" i="1"/>
  <c r="D26" i="1"/>
  <c r="S25" i="1"/>
  <c r="T25" i="1" s="1"/>
  <c r="N25" i="1"/>
  <c r="O25" i="1" s="1"/>
  <c r="K25" i="1"/>
  <c r="J25" i="1"/>
  <c r="I25" i="1"/>
  <c r="E25" i="1"/>
  <c r="D25" i="1"/>
  <c r="S24" i="1"/>
  <c r="T24" i="1" s="1"/>
  <c r="N24" i="1"/>
  <c r="O24" i="1" s="1"/>
  <c r="K24" i="1"/>
  <c r="J24" i="1"/>
  <c r="I24" i="1"/>
  <c r="E24" i="1"/>
  <c r="D24" i="1"/>
  <c r="S23" i="1"/>
  <c r="T23" i="1" s="1"/>
  <c r="N23" i="1"/>
  <c r="O23" i="1" s="1"/>
  <c r="K23" i="1"/>
  <c r="J23" i="1"/>
  <c r="I23" i="1"/>
  <c r="E23" i="1"/>
  <c r="D23" i="1"/>
  <c r="S22" i="1"/>
  <c r="T22" i="1" s="1"/>
  <c r="N22" i="1"/>
  <c r="O22" i="1" s="1"/>
  <c r="K22" i="1"/>
  <c r="J22" i="1"/>
  <c r="I22" i="1"/>
  <c r="E22" i="1"/>
  <c r="D22" i="1"/>
  <c r="S21" i="1"/>
  <c r="T21" i="1" s="1"/>
  <c r="N21" i="1"/>
  <c r="O21" i="1" s="1"/>
  <c r="K21" i="1"/>
  <c r="J21" i="1"/>
  <c r="I21" i="1"/>
  <c r="E21" i="1"/>
  <c r="D21" i="1"/>
  <c r="S20" i="1"/>
  <c r="T20" i="1" s="1"/>
  <c r="N20" i="1"/>
  <c r="O20" i="1" s="1"/>
  <c r="K20" i="1"/>
  <c r="J20" i="1"/>
  <c r="I20" i="1"/>
  <c r="E20" i="1"/>
  <c r="D20" i="1"/>
  <c r="S19" i="1"/>
  <c r="T19" i="1" s="1"/>
  <c r="N19" i="1"/>
  <c r="O19" i="1" s="1"/>
  <c r="K19" i="1"/>
  <c r="J19" i="1"/>
  <c r="I19" i="1"/>
  <c r="E19" i="1"/>
  <c r="D19" i="1"/>
  <c r="S18" i="1"/>
  <c r="T18" i="1" s="1"/>
  <c r="N18" i="1"/>
  <c r="O18" i="1" s="1"/>
  <c r="K18" i="1"/>
  <c r="J18" i="1"/>
  <c r="I18" i="1"/>
  <c r="E18" i="1"/>
  <c r="D18" i="1"/>
  <c r="S17" i="1"/>
  <c r="T17" i="1" s="1"/>
  <c r="N17" i="1"/>
  <c r="O17" i="1" s="1"/>
  <c r="K17" i="1"/>
  <c r="J17" i="1"/>
  <c r="I17" i="1"/>
  <c r="E17" i="1"/>
  <c r="D17" i="1"/>
  <c r="S16" i="1"/>
  <c r="T16" i="1" s="1"/>
  <c r="N16" i="1"/>
  <c r="O16" i="1" s="1"/>
  <c r="K16" i="1"/>
  <c r="J16" i="1"/>
  <c r="I16" i="1"/>
  <c r="E16" i="1"/>
  <c r="D16" i="1"/>
  <c r="S15" i="1"/>
  <c r="T15" i="1" s="1"/>
  <c r="N15" i="1"/>
  <c r="O15" i="1" s="1"/>
  <c r="K15" i="1"/>
  <c r="J15" i="1"/>
  <c r="I15" i="1"/>
  <c r="E15" i="1"/>
  <c r="D15" i="1"/>
  <c r="S14" i="1"/>
  <c r="T14" i="1" s="1"/>
  <c r="P14" i="1"/>
  <c r="N14" i="1"/>
  <c r="O14" i="1" s="1"/>
  <c r="K14" i="1"/>
  <c r="J14" i="1"/>
  <c r="I14" i="1"/>
  <c r="E14" i="1"/>
  <c r="D14" i="1"/>
  <c r="S13" i="1"/>
  <c r="T13" i="1" s="1"/>
  <c r="P13" i="1"/>
  <c r="N13" i="1"/>
  <c r="O13" i="1" s="1"/>
  <c r="K13" i="1"/>
  <c r="J13" i="1"/>
  <c r="I13" i="1"/>
  <c r="E13" i="1"/>
  <c r="D13" i="1"/>
  <c r="S12" i="1"/>
  <c r="T12" i="1" s="1"/>
  <c r="P12" i="1"/>
  <c r="N12" i="1"/>
  <c r="O12" i="1" s="1"/>
  <c r="K12" i="1"/>
  <c r="J12" i="1"/>
  <c r="I12" i="1"/>
  <c r="E12" i="1"/>
  <c r="D12" i="1"/>
  <c r="S11" i="1"/>
  <c r="T11" i="1" s="1"/>
  <c r="P11" i="1"/>
  <c r="N11" i="1"/>
  <c r="O11" i="1" s="1"/>
  <c r="K11" i="1"/>
  <c r="J11" i="1"/>
  <c r="I11" i="1"/>
  <c r="E11" i="1"/>
  <c r="D11" i="1"/>
  <c r="S9" i="1"/>
  <c r="T9" i="1" s="1"/>
  <c r="R9" i="1"/>
  <c r="U34" i="1" s="1"/>
  <c r="Q9" i="1"/>
  <c r="O9" i="1"/>
  <c r="N9" i="1"/>
  <c r="M9" i="1"/>
  <c r="P34" i="1" s="1"/>
  <c r="L9" i="1"/>
  <c r="K9" i="1"/>
  <c r="H9" i="1"/>
  <c r="I9" i="1" s="1"/>
  <c r="J9" i="1" s="1"/>
  <c r="G9" i="1"/>
  <c r="C9" i="1"/>
  <c r="F34" i="1" s="1"/>
  <c r="B9" i="1"/>
  <c r="D9" i="1" l="1"/>
  <c r="E9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D35" i="1"/>
  <c r="E35" i="1" s="1"/>
  <c r="P35" i="1"/>
  <c r="D36" i="1"/>
  <c r="E36" i="1" s="1"/>
  <c r="P36" i="1"/>
  <c r="D37" i="1"/>
  <c r="E37" i="1" s="1"/>
  <c r="P37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P15" i="1"/>
  <c r="P9" i="1" s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F9" i="1" l="1"/>
  <c r="U9" i="1"/>
</calcChain>
</file>

<file path=xl/sharedStrings.xml><?xml version="1.0" encoding="utf-8"?>
<sst xmlns="http://schemas.openxmlformats.org/spreadsheetml/2006/main" count="75" uniqueCount="48">
  <si>
    <t>　表－２</t>
    <phoneticPr fontId="4"/>
  </si>
  <si>
    <t>　産業中分類別の事業所数、従業者数、製造品出荷額等、付加価値額（従業者４人以上）</t>
    <rPh sb="1" eb="3">
      <t>サンギョウ</t>
    </rPh>
    <rPh sb="3" eb="4">
      <t>チュウ</t>
    </rPh>
    <rPh sb="4" eb="6">
      <t>ブンルイ</t>
    </rPh>
    <rPh sb="6" eb="7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セイゾウ</t>
    </rPh>
    <rPh sb="20" eb="21">
      <t>ヒン</t>
    </rPh>
    <rPh sb="21" eb="24">
      <t>シュッカガク</t>
    </rPh>
    <rPh sb="24" eb="25">
      <t>トウ</t>
    </rPh>
    <rPh sb="26" eb="28">
      <t>フカ</t>
    </rPh>
    <rPh sb="28" eb="30">
      <t>カチ</t>
    </rPh>
    <rPh sb="30" eb="31">
      <t>ガク</t>
    </rPh>
    <rPh sb="32" eb="35">
      <t>ジュウギョウシャ</t>
    </rPh>
    <rPh sb="36" eb="39">
      <t>ニンイジョウ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</si>
  <si>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</si>
  <si>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</si>
  <si>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</si>
  <si>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4"/>
  </si>
  <si>
    <t>区　　　                　分　</t>
    <phoneticPr fontId="4"/>
  </si>
  <si>
    <t xml:space="preserve">22年
</t>
    <rPh sb="2" eb="3">
      <t>ネン</t>
    </rPh>
    <phoneticPr fontId="4"/>
  </si>
  <si>
    <t xml:space="preserve">23年
</t>
    <rPh sb="2" eb="3">
      <t>ネン</t>
    </rPh>
    <phoneticPr fontId="4"/>
  </si>
  <si>
    <t>増減値</t>
  </si>
  <si>
    <t>前年比</t>
    <rPh sb="0" eb="3">
      <t>ゼンネンヒ</t>
    </rPh>
    <phoneticPr fontId="4"/>
  </si>
  <si>
    <t>構成比</t>
    <rPh sb="0" eb="3">
      <t>コウセイヒ</t>
    </rPh>
    <phoneticPr fontId="4"/>
  </si>
  <si>
    <t>　　　　　</t>
  </si>
  <si>
    <t>％</t>
    <phoneticPr fontId="4"/>
  </si>
  <si>
    <t>人</t>
    <rPh sb="0" eb="1">
      <t>ヒト</t>
    </rPh>
    <phoneticPr fontId="4"/>
  </si>
  <si>
    <t>人</t>
  </si>
  <si>
    <t>百万円</t>
  </si>
  <si>
    <t>％</t>
    <phoneticPr fontId="4"/>
  </si>
  <si>
    <t xml:space="preserve">         総                        数</t>
    <phoneticPr fontId="4"/>
  </si>
  <si>
    <t>09.食料品製造業</t>
    <phoneticPr fontId="4"/>
  </si>
  <si>
    <t>10.飲料・たばこ・飼料製造業</t>
    <phoneticPr fontId="4"/>
  </si>
  <si>
    <t>11.繊維工業</t>
    <phoneticPr fontId="4"/>
  </si>
  <si>
    <t>12.木材・木製品製造業（家具を除く）</t>
    <phoneticPr fontId="4"/>
  </si>
  <si>
    <t>13.家具・装備品製造業</t>
    <phoneticPr fontId="4"/>
  </si>
  <si>
    <t>14.パルプ・紙・紙加工品製造業</t>
    <phoneticPr fontId="4"/>
  </si>
  <si>
    <t>15.印刷・同関連業</t>
    <phoneticPr fontId="4"/>
  </si>
  <si>
    <t>16.化学工業</t>
    <phoneticPr fontId="4"/>
  </si>
  <si>
    <t>17.石油製品・石炭製品製造業</t>
    <phoneticPr fontId="4"/>
  </si>
  <si>
    <t>18.プラスチック製品製造業（別掲を除く）</t>
    <rPh sb="15" eb="17">
      <t>ベッケイ</t>
    </rPh>
    <rPh sb="18" eb="19">
      <t>ノゾ</t>
    </rPh>
    <phoneticPr fontId="4"/>
  </si>
  <si>
    <t>19.ゴム製品製造業</t>
    <phoneticPr fontId="4"/>
  </si>
  <si>
    <t xml:space="preserve">20.なめし革・同製品・毛皮製造業 </t>
    <phoneticPr fontId="4"/>
  </si>
  <si>
    <t>21.窯業・土石製品製造業</t>
    <phoneticPr fontId="4"/>
  </si>
  <si>
    <t>22.鉄鋼業</t>
    <phoneticPr fontId="4"/>
  </si>
  <si>
    <t>23.非鉄金属製造業</t>
    <phoneticPr fontId="4"/>
  </si>
  <si>
    <t>24.金属製品製造業</t>
    <phoneticPr fontId="4"/>
  </si>
  <si>
    <t>25.はん用機械器具製造業</t>
    <rPh sb="5" eb="6">
      <t>ヨウ</t>
    </rPh>
    <rPh sb="6" eb="8">
      <t>キカイ</t>
    </rPh>
    <rPh sb="8" eb="10">
      <t>キグ</t>
    </rPh>
    <phoneticPr fontId="4"/>
  </si>
  <si>
    <t>26.生産用機械器具製造業</t>
    <rPh sb="3" eb="6">
      <t>セイサンヨウ</t>
    </rPh>
    <phoneticPr fontId="4"/>
  </si>
  <si>
    <t>27.業務用機械器具製造業</t>
    <rPh sb="3" eb="6">
      <t>ギョウムヨウ</t>
    </rPh>
    <phoneticPr fontId="4"/>
  </si>
  <si>
    <t>28.電子部品･デバイス･電子回路製造業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4"/>
  </si>
  <si>
    <t>29.電気機械器具製造業</t>
    <rPh sb="3" eb="5">
      <t>デンキ</t>
    </rPh>
    <rPh sb="5" eb="7">
      <t>キカイ</t>
    </rPh>
    <rPh sb="7" eb="9">
      <t>キグ</t>
    </rPh>
    <rPh sb="9" eb="12">
      <t>セイゾウギョウ</t>
    </rPh>
    <phoneticPr fontId="4"/>
  </si>
  <si>
    <t>30.情報通信機械器具製造業</t>
    <rPh sb="3" eb="7">
      <t>ジョウホウツウシン</t>
    </rPh>
    <rPh sb="7" eb="9">
      <t>キカイ</t>
    </rPh>
    <rPh sb="9" eb="11">
      <t>キグ</t>
    </rPh>
    <phoneticPr fontId="4"/>
  </si>
  <si>
    <t>31.輸送用機械器具製造業</t>
  </si>
  <si>
    <t>32.その他の製造業</t>
    <phoneticPr fontId="4"/>
  </si>
  <si>
    <t>基 礎 素 材 型 産 業</t>
  </si>
  <si>
    <t>加 工 組 立 型 産 業</t>
  </si>
  <si>
    <t>生活関連・その他型産業</t>
  </si>
  <si>
    <t>注1)付加価値額は、粗付加価値額（従業者２９人以下の事業所）での集計を含む。</t>
    <rPh sb="0" eb="1">
      <t>チュウ</t>
    </rPh>
    <rPh sb="3" eb="7">
      <t>フカカチ</t>
    </rPh>
    <rPh sb="7" eb="8">
      <t>ガク</t>
    </rPh>
    <rPh sb="10" eb="11">
      <t>ソ</t>
    </rPh>
    <rPh sb="11" eb="15">
      <t>フカカチ</t>
    </rPh>
    <rPh sb="15" eb="16">
      <t>ガク</t>
    </rPh>
    <rPh sb="17" eb="20">
      <t>ジュウギョウシャ</t>
    </rPh>
    <rPh sb="22" eb="25">
      <t>ニンイカ</t>
    </rPh>
    <rPh sb="26" eb="29">
      <t>ジギョウショ</t>
    </rPh>
    <rPh sb="32" eb="34">
      <t>シュウケイ</t>
    </rPh>
    <rPh sb="35" eb="36">
      <t>フク</t>
    </rPh>
    <phoneticPr fontId="4"/>
  </si>
  <si>
    <t>注2）金額表示の単位は百万円とし、単位未満は四捨五入している。</t>
    <rPh sb="0" eb="1">
      <t>チュウ</t>
    </rPh>
    <rPh sb="3" eb="5">
      <t>キンガク</t>
    </rPh>
    <rPh sb="5" eb="7">
      <t>ヒョウジ</t>
    </rPh>
    <rPh sb="8" eb="10">
      <t>タンイ</t>
    </rPh>
    <rPh sb="11" eb="12">
      <t>ヒャク</t>
    </rPh>
    <rPh sb="12" eb="14">
      <t>マンエン</t>
    </rPh>
    <rPh sb="17" eb="19">
      <t>タンイ</t>
    </rPh>
    <rPh sb="19" eb="21">
      <t>ミマン</t>
    </rPh>
    <rPh sb="22" eb="26">
      <t>シシャゴニュウ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</si>
</sst>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;&quot;▲ &quot;0.0"/>
    <numFmt numFmtId="178" formatCode="#,##0;&quot;△ &quot;#,##0"/>
    <numFmt numFmtId="179" formatCode="0.0;&quot;△ &quot;0.0"/>
    <numFmt numFmtId="180" formatCode="0.0"/>
    <numFmt numFmtId="181" formatCode="#,##0.0;&quot;△ &quot;#,##0.0"/>
    <numFmt numFmtId="182" formatCode="0.0_ "/>
  </numFmts>
  <fonts count="10">
    <font>
      <sz val="11"/>
      <color theme="1"/>
      <name val="ＭＳ Ｐゴシック"/>
      <family val="2"/>
      <charset val="128"/>
    </font>
    <font>
      <sz val="9.5500000000000007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176" fontId="5" fillId="0" borderId="0" xfId="2" applyNumberFormat="1" applyFont="1" applyAlignment="1">
      <alignment horizontal="center"/>
    </xf>
    <xf numFmtId="177" fontId="5" fillId="0" borderId="0" xfId="2" applyNumberFormat="1" applyFont="1" applyAlignment="1">
      <alignment horizontal="center"/>
    </xf>
    <xf numFmtId="0" fontId="2" fillId="0" borderId="0" xfId="2" applyFont="1" applyAlignment="1"/>
    <xf numFmtId="0" fontId="6" fillId="0" borderId="0" xfId="2" applyFont="1" applyAlignment="1"/>
    <xf numFmtId="176" fontId="6" fillId="0" borderId="0" xfId="2" applyNumberFormat="1" applyFont="1" applyAlignment="1"/>
    <xf numFmtId="0" fontId="5" fillId="0" borderId="0" xfId="2" applyFont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 applyAlignment="1"/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 wrapText="1"/>
    </xf>
    <xf numFmtId="0" fontId="6" fillId="0" borderId="7" xfId="2" applyFont="1" applyBorder="1" applyAlignment="1">
      <alignment horizontal="center" wrapText="1"/>
    </xf>
    <xf numFmtId="0" fontId="6" fillId="0" borderId="8" xfId="2" applyFont="1" applyBorder="1" applyAlignment="1"/>
    <xf numFmtId="0" fontId="6" fillId="0" borderId="7" xfId="2" applyFont="1" applyBorder="1" applyAlignment="1"/>
    <xf numFmtId="0" fontId="6" fillId="0" borderId="9" xfId="2" applyFont="1" applyBorder="1" applyAlignment="1"/>
    <xf numFmtId="0" fontId="8" fillId="0" borderId="10" xfId="2" applyFont="1" applyBorder="1" applyAlignment="1"/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176" fontId="8" fillId="0" borderId="13" xfId="2" applyNumberFormat="1" applyFont="1" applyBorder="1" applyAlignment="1">
      <alignment horizontal="center"/>
    </xf>
    <xf numFmtId="177" fontId="8" fillId="0" borderId="13" xfId="2" applyNumberFormat="1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176" fontId="8" fillId="0" borderId="16" xfId="2" applyNumberFormat="1" applyFont="1" applyBorder="1" applyAlignment="1">
      <alignment horizontal="center"/>
    </xf>
    <xf numFmtId="177" fontId="8" fillId="0" borderId="16" xfId="2" applyNumberFormat="1" applyFont="1" applyBorder="1" applyAlignment="1">
      <alignment horizontal="right"/>
    </xf>
    <xf numFmtId="0" fontId="8" fillId="0" borderId="17" xfId="2" applyFont="1" applyBorder="1" applyAlignment="1">
      <alignment horizontal="right"/>
    </xf>
    <xf numFmtId="0" fontId="8" fillId="0" borderId="18" xfId="2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176" fontId="8" fillId="0" borderId="16" xfId="2" applyNumberFormat="1" applyFont="1" applyBorder="1" applyAlignment="1">
      <alignment horizontal="right"/>
    </xf>
    <xf numFmtId="177" fontId="8" fillId="0" borderId="19" xfId="2" applyNumberFormat="1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5" fillId="0" borderId="5" xfId="2" applyFont="1" applyBorder="1" applyAlignment="1"/>
    <xf numFmtId="178" fontId="5" fillId="0" borderId="18" xfId="1" applyNumberFormat="1" applyFont="1" applyBorder="1" applyAlignment="1"/>
    <xf numFmtId="178" fontId="6" fillId="0" borderId="0" xfId="1" applyNumberFormat="1" applyFont="1" applyBorder="1" applyAlignment="1"/>
    <xf numFmtId="178" fontId="5" fillId="0" borderId="16" xfId="1" applyNumberFormat="1" applyFont="1" applyBorder="1" applyAlignment="1"/>
    <xf numFmtId="179" fontId="5" fillId="0" borderId="16" xfId="2" applyNumberFormat="1" applyFont="1" applyBorder="1" applyAlignment="1"/>
    <xf numFmtId="180" fontId="5" fillId="0" borderId="17" xfId="2" applyNumberFormat="1" applyFont="1" applyBorder="1" applyAlignment="1"/>
    <xf numFmtId="181" fontId="5" fillId="0" borderId="16" xfId="2" applyNumberFormat="1" applyFont="1" applyBorder="1" applyAlignment="1"/>
    <xf numFmtId="178" fontId="5" fillId="0" borderId="20" xfId="2" applyNumberFormat="1" applyFont="1" applyBorder="1" applyAlignment="1"/>
    <xf numFmtId="178" fontId="5" fillId="0" borderId="16" xfId="2" applyNumberFormat="1" applyFont="1" applyBorder="1" applyAlignment="1"/>
    <xf numFmtId="178" fontId="5" fillId="0" borderId="20" xfId="1" applyNumberFormat="1" applyFont="1" applyBorder="1" applyAlignment="1"/>
    <xf numFmtId="0" fontId="5" fillId="0" borderId="21" xfId="2" applyFont="1" applyBorder="1" applyAlignment="1">
      <alignment horizontal="center" shrinkToFit="1"/>
    </xf>
    <xf numFmtId="178" fontId="5" fillId="0" borderId="22" xfId="1" applyNumberFormat="1" applyFont="1" applyBorder="1" applyAlignment="1">
      <alignment horizontal="center"/>
    </xf>
    <xf numFmtId="178" fontId="6" fillId="0" borderId="7" xfId="1" applyNumberFormat="1" applyFont="1" applyBorder="1" applyAlignment="1">
      <alignment horizontal="center"/>
    </xf>
    <xf numFmtId="178" fontId="5" fillId="0" borderId="23" xfId="1" applyNumberFormat="1" applyFont="1" applyBorder="1" applyAlignment="1">
      <alignment horizontal="center"/>
    </xf>
    <xf numFmtId="179" fontId="5" fillId="0" borderId="23" xfId="2" applyNumberFormat="1" applyFont="1" applyBorder="1" applyAlignment="1">
      <alignment horizontal="center"/>
    </xf>
    <xf numFmtId="0" fontId="5" fillId="0" borderId="24" xfId="2" applyFont="1" applyBorder="1" applyAlignment="1">
      <alignment horizontal="center"/>
    </xf>
    <xf numFmtId="178" fontId="5" fillId="0" borderId="6" xfId="1" applyNumberFormat="1" applyFont="1" applyBorder="1" applyAlignment="1">
      <alignment horizontal="center"/>
    </xf>
    <xf numFmtId="177" fontId="5" fillId="0" borderId="23" xfId="2" applyNumberFormat="1" applyFont="1" applyBorder="1" applyAlignment="1">
      <alignment horizontal="center"/>
    </xf>
    <xf numFmtId="178" fontId="5" fillId="0" borderId="6" xfId="2" applyNumberFormat="1" applyFont="1" applyBorder="1" applyAlignment="1">
      <alignment horizontal="center"/>
    </xf>
    <xf numFmtId="178" fontId="6" fillId="0" borderId="7" xfId="2" applyNumberFormat="1" applyFont="1" applyBorder="1" applyAlignment="1">
      <alignment horizontal="center"/>
    </xf>
    <xf numFmtId="178" fontId="5" fillId="0" borderId="23" xfId="2" applyNumberFormat="1" applyFont="1" applyBorder="1" applyAlignment="1">
      <alignment horizontal="center"/>
    </xf>
    <xf numFmtId="0" fontId="5" fillId="0" borderId="5" xfId="2" applyFont="1" applyBorder="1" applyAlignment="1">
      <alignment horizontal="left" shrinkToFit="1"/>
    </xf>
    <xf numFmtId="178" fontId="5" fillId="0" borderId="25" xfId="1" applyNumberFormat="1" applyFont="1" applyBorder="1" applyAlignment="1"/>
    <xf numFmtId="182" fontId="5" fillId="0" borderId="17" xfId="2" applyNumberFormat="1" applyFont="1" applyBorder="1" applyAlignment="1"/>
    <xf numFmtId="178" fontId="5" fillId="0" borderId="18" xfId="2" applyNumberFormat="1" applyFont="1" applyBorder="1" applyAlignment="1"/>
    <xf numFmtId="178" fontId="6" fillId="0" borderId="0" xfId="2" applyNumberFormat="1" applyFont="1" applyBorder="1" applyAlignment="1"/>
    <xf numFmtId="179" fontId="5" fillId="0" borderId="0" xfId="2" applyNumberFormat="1" applyFont="1" applyAlignment="1">
      <alignment horizontal="right"/>
    </xf>
    <xf numFmtId="182" fontId="5" fillId="0" borderId="0" xfId="2" applyNumberFormat="1" applyFont="1" applyAlignment="1">
      <alignment horizontal="center"/>
    </xf>
    <xf numFmtId="0" fontId="5" fillId="0" borderId="26" xfId="2" applyFont="1" applyBorder="1" applyAlignment="1">
      <alignment horizontal="left" shrinkToFit="1"/>
    </xf>
    <xf numFmtId="178" fontId="5" fillId="0" borderId="27" xfId="1" applyNumberFormat="1" applyFont="1" applyBorder="1" applyAlignment="1"/>
    <xf numFmtId="178" fontId="6" fillId="0" borderId="28" xfId="1" applyNumberFormat="1" applyFont="1" applyBorder="1" applyAlignment="1"/>
    <xf numFmtId="178" fontId="5" fillId="0" borderId="29" xfId="1" applyNumberFormat="1" applyFont="1" applyBorder="1" applyAlignment="1"/>
    <xf numFmtId="179" fontId="5" fillId="0" borderId="29" xfId="2" applyNumberFormat="1" applyFont="1" applyBorder="1" applyAlignment="1"/>
    <xf numFmtId="182" fontId="5" fillId="0" borderId="30" xfId="2" applyNumberFormat="1" applyFont="1" applyBorder="1" applyAlignment="1"/>
    <xf numFmtId="178" fontId="5" fillId="0" borderId="31" xfId="1" applyNumberFormat="1" applyFont="1" applyBorder="1" applyAlignment="1"/>
    <xf numFmtId="179" fontId="5" fillId="0" borderId="32" xfId="2" applyNumberFormat="1" applyFont="1" applyBorder="1" applyAlignment="1"/>
    <xf numFmtId="180" fontId="5" fillId="0" borderId="33" xfId="2" applyNumberFormat="1" applyFont="1" applyBorder="1" applyAlignment="1"/>
    <xf numFmtId="178" fontId="5" fillId="0" borderId="31" xfId="2" applyNumberFormat="1" applyFont="1" applyBorder="1" applyAlignment="1"/>
    <xf numFmtId="178" fontId="6" fillId="0" borderId="28" xfId="2" applyNumberFormat="1" applyFont="1" applyBorder="1" applyAlignment="1"/>
    <xf numFmtId="178" fontId="5" fillId="0" borderId="29" xfId="2" applyNumberFormat="1" applyFont="1" applyBorder="1" applyAlignment="1"/>
    <xf numFmtId="180" fontId="5" fillId="0" borderId="30" xfId="2" applyNumberFormat="1" applyFont="1" applyBorder="1" applyAlignment="1"/>
    <xf numFmtId="178" fontId="6" fillId="0" borderId="34" xfId="1" applyNumberFormat="1" applyFont="1" applyBorder="1" applyAlignment="1"/>
    <xf numFmtId="0" fontId="5" fillId="0" borderId="35" xfId="2" applyFont="1" applyBorder="1" applyAlignment="1">
      <alignment horizontal="center"/>
    </xf>
    <xf numFmtId="3" fontId="5" fillId="0" borderId="36" xfId="2" applyNumberFormat="1" applyFont="1" applyBorder="1" applyAlignment="1"/>
    <xf numFmtId="3" fontId="6" fillId="0" borderId="0" xfId="2" applyNumberFormat="1" applyFont="1" applyBorder="1" applyAlignment="1"/>
    <xf numFmtId="179" fontId="5" fillId="0" borderId="37" xfId="2" applyNumberFormat="1" applyFont="1" applyBorder="1" applyAlignment="1"/>
    <xf numFmtId="3" fontId="5" fillId="0" borderId="18" xfId="2" applyNumberFormat="1" applyFont="1" applyBorder="1" applyAlignment="1"/>
    <xf numFmtId="0" fontId="5" fillId="0" borderId="38" xfId="2" applyFont="1" applyBorder="1" applyAlignment="1">
      <alignment horizontal="center"/>
    </xf>
    <xf numFmtId="3" fontId="5" fillId="0" borderId="39" xfId="2" applyNumberFormat="1" applyFont="1" applyBorder="1" applyAlignment="1"/>
    <xf numFmtId="3" fontId="6" fillId="0" borderId="28" xfId="2" applyNumberFormat="1" applyFont="1" applyBorder="1" applyAlignment="1"/>
    <xf numFmtId="178" fontId="5" fillId="0" borderId="40" xfId="2" applyNumberFormat="1" applyFont="1" applyBorder="1" applyAlignment="1"/>
    <xf numFmtId="179" fontId="5" fillId="0" borderId="41" xfId="2" applyNumberFormat="1" applyFont="1" applyBorder="1" applyAlignment="1"/>
    <xf numFmtId="182" fontId="5" fillId="0" borderId="33" xfId="2" applyNumberFormat="1" applyFont="1" applyBorder="1" applyAlignment="1"/>
    <xf numFmtId="3" fontId="5" fillId="0" borderId="31" xfId="2" applyNumberFormat="1" applyFont="1" applyBorder="1" applyAlignment="1"/>
    <xf numFmtId="0" fontId="5" fillId="0" borderId="0" xfId="2" applyFont="1" applyBorder="1" applyAlignment="1"/>
    <xf numFmtId="178" fontId="5" fillId="0" borderId="0" xfId="2" applyNumberFormat="1" applyFont="1" applyAlignment="1">
      <alignment horizontal="center"/>
    </xf>
    <xf numFmtId="178" fontId="6" fillId="0" borderId="0" xfId="2" applyNumberFormat="1" applyFont="1" applyAlignment="1">
      <alignment horizontal="center"/>
    </xf>
    <xf numFmtId="0" fontId="5" fillId="0" borderId="0" xfId="2" applyFont="1" applyAlignment="1">
      <alignment horizontal="left"/>
    </xf>
    <xf numFmtId="3" fontId="6" fillId="0" borderId="0" xfId="2" applyNumberFormat="1" applyFont="1" applyAlignment="1">
      <alignment horizontal="center"/>
    </xf>
    <xf numFmtId="3" fontId="5" fillId="0" borderId="0" xfId="2" applyNumberFormat="1" applyFont="1" applyAlignment="1">
      <alignment horizontal="center"/>
    </xf>
  </cellXfs>
  <cellStyles count="3">
    <cellStyle name="桁区切り" xfId="1" builtinId="6"/>
    <cellStyle name="標準" xfId="0" builtinId="0"/>
    <cellStyle name="標準_表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3957/Desktop/&#12458;&#12540;&#12503;&#12531;&#12487;&#12540;&#12479;/&#20803;&#12487;&#12540;&#12479;/H24seizougyo-kakuhou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－１ "/>
      <sheetName val="表－２"/>
      <sheetName val="表－３"/>
      <sheetName val="表－４"/>
      <sheetName val="表－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zoomScaleNormal="100" zoomScaleSheetLayoutView="100" workbookViewId="0">
      <pane xSplit="1" topLeftCell="B1" activePane="topRight" state="frozen"/>
      <selection activeCell="H23" sqref="H23"/>
      <selection pane="topRight" activeCell="K39" sqref="K39:K40"/>
    </sheetView>
  </sheetViews>
  <sheetFormatPr defaultColWidth="9.25" defaultRowHeight="12.4" customHeight="1"/>
  <cols>
    <col min="1" max="1" width="26.375" style="2" customWidth="1"/>
    <col min="2" max="2" width="6.625" style="2" customWidth="1"/>
    <col min="3" max="3" width="6.625" style="3" customWidth="1"/>
    <col min="4" max="4" width="7.625" style="4" customWidth="1"/>
    <col min="5" max="5" width="6.625" style="5" customWidth="1"/>
    <col min="6" max="6" width="5.625" style="2" customWidth="1"/>
    <col min="7" max="7" width="6.875" style="2" customWidth="1"/>
    <col min="8" max="8" width="8" style="3" customWidth="1"/>
    <col min="9" max="9" width="8.125" style="4" customWidth="1"/>
    <col min="10" max="10" width="6.625" style="5" customWidth="1"/>
    <col min="11" max="11" width="5.625" style="2" customWidth="1"/>
    <col min="12" max="12" width="9.125" style="2" customWidth="1"/>
    <col min="13" max="13" width="9.125" style="3" customWidth="1"/>
    <col min="14" max="14" width="9.625" style="4" customWidth="1"/>
    <col min="15" max="15" width="6.625" style="5" customWidth="1"/>
    <col min="16" max="16" width="5.625" style="2" customWidth="1"/>
    <col min="17" max="17" width="9.125" style="2" customWidth="1"/>
    <col min="18" max="18" width="9.125" style="3" customWidth="1"/>
    <col min="19" max="19" width="9.125" style="4" customWidth="1"/>
    <col min="20" max="20" width="6.625" style="5" customWidth="1"/>
    <col min="21" max="21" width="5.625" style="2" customWidth="1"/>
    <col min="22" max="22" width="9.25" style="2"/>
    <col min="23" max="28" width="5.875" style="2" customWidth="1"/>
    <col min="29" max="16384" width="9.25" style="2"/>
  </cols>
  <sheetData>
    <row r="1" spans="1:28" ht="17.25">
      <c r="A1" s="1" t="s">
        <v>0</v>
      </c>
    </row>
    <row r="3" spans="1:28" ht="17.25">
      <c r="A3" s="6" t="s">
        <v>1</v>
      </c>
      <c r="B3" s="7"/>
      <c r="C3" s="7"/>
      <c r="D3" s="8"/>
      <c r="F3" s="9"/>
      <c r="G3" s="9"/>
      <c r="H3" s="7"/>
      <c r="K3" s="9"/>
      <c r="L3" s="9"/>
      <c r="M3" s="7"/>
      <c r="P3" s="9"/>
      <c r="Q3" s="9"/>
      <c r="R3" s="7"/>
      <c r="U3" s="9"/>
    </row>
    <row r="4" spans="1:28" ht="12.4" customHeight="1" thickBot="1">
      <c r="B4" s="10"/>
      <c r="C4" s="11"/>
    </row>
    <row r="5" spans="1:28" s="3" customFormat="1" ht="15.95" customHeight="1">
      <c r="A5" s="12"/>
      <c r="B5" s="13" t="s">
        <v>2</v>
      </c>
      <c r="C5" s="13"/>
      <c r="D5" s="13"/>
      <c r="E5" s="13"/>
      <c r="F5" s="14"/>
      <c r="G5" s="15" t="s">
        <v>3</v>
      </c>
      <c r="H5" s="13"/>
      <c r="I5" s="13"/>
      <c r="J5" s="13"/>
      <c r="K5" s="14"/>
      <c r="L5" s="15" t="s">
        <v>4</v>
      </c>
      <c r="M5" s="13"/>
      <c r="N5" s="13"/>
      <c r="O5" s="13"/>
      <c r="P5" s="14"/>
      <c r="Q5" s="15" t="s">
        <v>5</v>
      </c>
      <c r="R5" s="13"/>
      <c r="S5" s="13"/>
      <c r="T5" s="13"/>
      <c r="U5" s="14"/>
    </row>
    <row r="6" spans="1:28" ht="12.95" customHeight="1">
      <c r="A6" s="16" t="s">
        <v>6</v>
      </c>
      <c r="B6" s="17" t="s">
        <v>7</v>
      </c>
      <c r="C6" s="18" t="s">
        <v>8</v>
      </c>
      <c r="D6" s="19"/>
      <c r="E6" s="20"/>
      <c r="F6" s="21"/>
      <c r="G6" s="17" t="s">
        <v>7</v>
      </c>
      <c r="H6" s="18" t="s">
        <v>8</v>
      </c>
      <c r="I6" s="19"/>
      <c r="J6" s="20"/>
      <c r="K6" s="21"/>
      <c r="L6" s="17" t="s">
        <v>7</v>
      </c>
      <c r="M6" s="18" t="s">
        <v>8</v>
      </c>
      <c r="N6" s="19"/>
      <c r="O6" s="20"/>
      <c r="P6" s="21"/>
      <c r="Q6" s="17" t="s">
        <v>7</v>
      </c>
      <c r="R6" s="18" t="s">
        <v>8</v>
      </c>
      <c r="S6" s="19"/>
      <c r="T6" s="20"/>
      <c r="U6" s="21"/>
    </row>
    <row r="7" spans="1:28" s="28" customFormat="1" ht="12.95" customHeight="1" thickBot="1">
      <c r="A7" s="22"/>
      <c r="B7" s="23"/>
      <c r="C7" s="24"/>
      <c r="D7" s="25" t="s">
        <v>9</v>
      </c>
      <c r="E7" s="26" t="s">
        <v>10</v>
      </c>
      <c r="F7" s="27" t="s">
        <v>11</v>
      </c>
      <c r="G7" s="23"/>
      <c r="H7" s="24"/>
      <c r="I7" s="25" t="s">
        <v>9</v>
      </c>
      <c r="J7" s="26" t="s">
        <v>10</v>
      </c>
      <c r="K7" s="27" t="s">
        <v>11</v>
      </c>
      <c r="L7" s="23"/>
      <c r="M7" s="24"/>
      <c r="N7" s="25" t="s">
        <v>9</v>
      </c>
      <c r="O7" s="26" t="s">
        <v>10</v>
      </c>
      <c r="P7" s="27" t="s">
        <v>11</v>
      </c>
      <c r="Q7" s="23"/>
      <c r="R7" s="24"/>
      <c r="S7" s="25" t="s">
        <v>9</v>
      </c>
      <c r="T7" s="26" t="s">
        <v>10</v>
      </c>
      <c r="U7" s="27" t="s">
        <v>11</v>
      </c>
    </row>
    <row r="8" spans="1:28" s="28" customFormat="1" ht="12.95" customHeight="1" thickTop="1">
      <c r="A8" s="29" t="s">
        <v>12</v>
      </c>
      <c r="B8" s="30"/>
      <c r="C8" s="31"/>
      <c r="D8" s="32"/>
      <c r="E8" s="33" t="s">
        <v>13</v>
      </c>
      <c r="F8" s="34" t="s">
        <v>13</v>
      </c>
      <c r="G8" s="35" t="s">
        <v>14</v>
      </c>
      <c r="H8" s="36" t="s">
        <v>14</v>
      </c>
      <c r="I8" s="37" t="s">
        <v>15</v>
      </c>
      <c r="J8" s="33" t="s">
        <v>13</v>
      </c>
      <c r="K8" s="38" t="s">
        <v>13</v>
      </c>
      <c r="L8" s="39" t="s">
        <v>16</v>
      </c>
      <c r="M8" s="36" t="s">
        <v>16</v>
      </c>
      <c r="N8" s="37" t="s">
        <v>16</v>
      </c>
      <c r="O8" s="33" t="s">
        <v>17</v>
      </c>
      <c r="P8" s="38" t="s">
        <v>13</v>
      </c>
      <c r="Q8" s="39" t="s">
        <v>16</v>
      </c>
      <c r="R8" s="36" t="s">
        <v>16</v>
      </c>
      <c r="S8" s="37" t="s">
        <v>16</v>
      </c>
      <c r="T8" s="33" t="s">
        <v>13</v>
      </c>
      <c r="U8" s="38" t="s">
        <v>13</v>
      </c>
    </row>
    <row r="9" spans="1:28" ht="12.95" customHeight="1">
      <c r="A9" s="40" t="s">
        <v>18</v>
      </c>
      <c r="B9" s="41">
        <f>SUM(B11:B34)</f>
        <v>6528</v>
      </c>
      <c r="C9" s="42">
        <f>SUM(C11:C34)</f>
        <v>7047</v>
      </c>
      <c r="D9" s="43">
        <f>C9-B9</f>
        <v>519</v>
      </c>
      <c r="E9" s="44">
        <f>D9/B9*100</f>
        <v>7.9503676470588234</v>
      </c>
      <c r="F9" s="45">
        <f>SUM(F11:F34)</f>
        <v>100.00000000000001</v>
      </c>
      <c r="G9" s="41">
        <f>SUM(G11:G34)</f>
        <v>192518</v>
      </c>
      <c r="H9" s="42">
        <f>SUM(H11:H34)</f>
        <v>191776</v>
      </c>
      <c r="I9" s="43">
        <f>H9-G9</f>
        <v>-742</v>
      </c>
      <c r="J9" s="46">
        <f>I9/G9*100</f>
        <v>-0.38541850632148683</v>
      </c>
      <c r="K9" s="45">
        <f>SUM(K11:K34)</f>
        <v>100.00000000000003</v>
      </c>
      <c r="L9" s="47">
        <f>SUM(L11:L34)</f>
        <v>4827525.05</v>
      </c>
      <c r="M9" s="42">
        <f>SUM(M11:M34)</f>
        <v>4888473.08</v>
      </c>
      <c r="N9" s="48">
        <f>M9-L9</f>
        <v>60948.030000000261</v>
      </c>
      <c r="O9" s="44">
        <f>N9/L9*100</f>
        <v>1.2625109009014932</v>
      </c>
      <c r="P9" s="45">
        <f>SUM(P11:P34)</f>
        <v>100.00000000000001</v>
      </c>
      <c r="Q9" s="49">
        <f>SUM(Q11:Q34)</f>
        <v>1797856.1900000002</v>
      </c>
      <c r="R9" s="42">
        <f>SUM(R11:R34)</f>
        <v>1814960.4899999998</v>
      </c>
      <c r="S9" s="48">
        <f>R9-Q9</f>
        <v>17104.299999999581</v>
      </c>
      <c r="T9" s="44">
        <f>S9/Q9*100</f>
        <v>0.95137197820030195</v>
      </c>
      <c r="U9" s="45">
        <f>SUM(U11:U34)</f>
        <v>100</v>
      </c>
    </row>
    <row r="10" spans="1:28" ht="12.95" customHeight="1">
      <c r="A10" s="50"/>
      <c r="B10" s="51"/>
      <c r="C10" s="52"/>
      <c r="D10" s="53"/>
      <c r="E10" s="54"/>
      <c r="F10" s="55"/>
      <c r="G10" s="56"/>
      <c r="H10" s="52"/>
      <c r="I10" s="53"/>
      <c r="J10" s="57"/>
      <c r="K10" s="55"/>
      <c r="L10" s="58"/>
      <c r="M10" s="59"/>
      <c r="N10" s="60"/>
      <c r="O10" s="54"/>
      <c r="P10" s="55"/>
      <c r="Q10" s="56"/>
      <c r="R10" s="52"/>
      <c r="S10" s="60"/>
      <c r="T10" s="54"/>
      <c r="U10" s="55"/>
    </row>
    <row r="11" spans="1:28" ht="12.95" customHeight="1">
      <c r="A11" s="61" t="s">
        <v>19</v>
      </c>
      <c r="B11" s="62">
        <v>558</v>
      </c>
      <c r="C11" s="42">
        <v>643</v>
      </c>
      <c r="D11" s="43">
        <f>C11-B11</f>
        <v>85</v>
      </c>
      <c r="E11" s="44">
        <f>D11/B11*100</f>
        <v>15.232974910394265</v>
      </c>
      <c r="F11" s="63">
        <f>C11/C9*100</f>
        <v>9.1244501206187039</v>
      </c>
      <c r="G11" s="41">
        <v>15825</v>
      </c>
      <c r="H11" s="42">
        <v>15805</v>
      </c>
      <c r="I11" s="43">
        <f>H11-G11</f>
        <v>-20</v>
      </c>
      <c r="J11" s="44">
        <f>I11/G11*100</f>
        <v>-0.1263823064770932</v>
      </c>
      <c r="K11" s="45">
        <f>H11/H9*100</f>
        <v>8.2413857834139836</v>
      </c>
      <c r="L11" s="64">
        <v>282323.68</v>
      </c>
      <c r="M11" s="65">
        <v>308289.7</v>
      </c>
      <c r="N11" s="48">
        <f>M11-L11</f>
        <v>25966.020000000019</v>
      </c>
      <c r="O11" s="44">
        <f>N11/L11*100</f>
        <v>9.1972518918710673</v>
      </c>
      <c r="P11" s="45">
        <f>M11/M9*100</f>
        <v>6.3064620578824986</v>
      </c>
      <c r="Q11" s="41">
        <v>101072.85</v>
      </c>
      <c r="R11" s="42">
        <v>122656.25</v>
      </c>
      <c r="S11" s="48">
        <f>R11-Q11</f>
        <v>21583.399999999994</v>
      </c>
      <c r="T11" s="44">
        <f>S11/Q11*100</f>
        <v>21.354300388284287</v>
      </c>
      <c r="U11" s="45">
        <f>R11/R9*100</f>
        <v>6.7580672238214952</v>
      </c>
      <c r="W11" s="66"/>
      <c r="X11" s="66"/>
      <c r="Y11" s="67"/>
      <c r="Z11" s="67"/>
      <c r="AA11" s="67"/>
      <c r="AB11" s="67"/>
    </row>
    <row r="12" spans="1:28" ht="12.95" customHeight="1">
      <c r="A12" s="61" t="s">
        <v>20</v>
      </c>
      <c r="B12" s="62">
        <v>90</v>
      </c>
      <c r="C12" s="42">
        <v>96</v>
      </c>
      <c r="D12" s="43">
        <f t="shared" ref="D12:D34" si="0">C12-B12</f>
        <v>6</v>
      </c>
      <c r="E12" s="44">
        <f t="shared" ref="E12:E34" si="1">D12/B12*100</f>
        <v>6.666666666666667</v>
      </c>
      <c r="F12" s="63">
        <f>C12/C9*100</f>
        <v>1.362281822051937</v>
      </c>
      <c r="G12" s="41">
        <v>1742</v>
      </c>
      <c r="H12" s="42">
        <v>1595</v>
      </c>
      <c r="I12" s="43">
        <f t="shared" ref="I12:I34" si="2">H12-G12</f>
        <v>-147</v>
      </c>
      <c r="J12" s="44">
        <f t="shared" ref="J12:J34" si="3">I12/G12*100</f>
        <v>-8.4385763490241104</v>
      </c>
      <c r="K12" s="45">
        <f>H12/H9*100</f>
        <v>0.83169948272985161</v>
      </c>
      <c r="L12" s="64">
        <v>64430.68</v>
      </c>
      <c r="M12" s="65">
        <v>65509.24</v>
      </c>
      <c r="N12" s="48">
        <f t="shared" ref="N12:N34" si="4">M12-L12</f>
        <v>1078.5599999999977</v>
      </c>
      <c r="O12" s="44">
        <f t="shared" ref="O12:O34" si="5">N12/L12*100</f>
        <v>1.6739851263404291</v>
      </c>
      <c r="P12" s="45">
        <f>M12/M9*100</f>
        <v>1.3400757031477812</v>
      </c>
      <c r="Q12" s="41">
        <v>15914.46</v>
      </c>
      <c r="R12" s="42">
        <v>18007.580000000002</v>
      </c>
      <c r="S12" s="48">
        <f t="shared" ref="S12:S34" si="6">R12-Q12</f>
        <v>2093.1200000000026</v>
      </c>
      <c r="T12" s="44">
        <f t="shared" ref="T12:T34" si="7">S12/Q12*100</f>
        <v>13.152315567100628</v>
      </c>
      <c r="U12" s="45">
        <f>R12/R9*100</f>
        <v>0.99217476629477508</v>
      </c>
      <c r="W12" s="66"/>
      <c r="X12" s="66"/>
      <c r="Y12" s="67"/>
      <c r="Z12" s="67"/>
      <c r="AA12" s="67"/>
      <c r="AB12" s="67"/>
    </row>
    <row r="13" spans="1:28" ht="12.95" customHeight="1">
      <c r="A13" s="61" t="s">
        <v>21</v>
      </c>
      <c r="B13" s="62">
        <v>688</v>
      </c>
      <c r="C13" s="42">
        <v>758</v>
      </c>
      <c r="D13" s="43">
        <f t="shared" si="0"/>
        <v>70</v>
      </c>
      <c r="E13" s="44">
        <f t="shared" si="1"/>
        <v>10.174418604651162</v>
      </c>
      <c r="F13" s="63">
        <f>C13/C9*100</f>
        <v>10.756350219951752</v>
      </c>
      <c r="G13" s="41">
        <v>10595</v>
      </c>
      <c r="H13" s="42">
        <v>10367</v>
      </c>
      <c r="I13" s="43">
        <f t="shared" si="2"/>
        <v>-228</v>
      </c>
      <c r="J13" s="44">
        <f t="shared" si="3"/>
        <v>-2.1519584709768758</v>
      </c>
      <c r="K13" s="45">
        <f>H13/H9*100</f>
        <v>5.4057859169030529</v>
      </c>
      <c r="L13" s="64">
        <v>151762.75</v>
      </c>
      <c r="M13" s="65">
        <v>151228.12</v>
      </c>
      <c r="N13" s="48">
        <f t="shared" si="4"/>
        <v>-534.63000000000466</v>
      </c>
      <c r="O13" s="44">
        <f t="shared" si="5"/>
        <v>-0.35228012143955262</v>
      </c>
      <c r="P13" s="45">
        <f>M13/M9*100</f>
        <v>3.0935655679216705</v>
      </c>
      <c r="Q13" s="41">
        <v>56686.83</v>
      </c>
      <c r="R13" s="42">
        <v>64828.13</v>
      </c>
      <c r="S13" s="48">
        <f t="shared" si="6"/>
        <v>8141.2999999999956</v>
      </c>
      <c r="T13" s="44">
        <f t="shared" si="7"/>
        <v>14.361889701717304</v>
      </c>
      <c r="U13" s="45">
        <f>R13/R9*100</f>
        <v>3.5718755508556557</v>
      </c>
      <c r="W13" s="66"/>
      <c r="X13" s="66"/>
      <c r="Y13" s="67"/>
      <c r="Z13" s="67"/>
      <c r="AA13" s="67"/>
      <c r="AB13" s="67"/>
    </row>
    <row r="14" spans="1:28" ht="12.95" customHeight="1">
      <c r="A14" s="61" t="s">
        <v>22</v>
      </c>
      <c r="B14" s="62">
        <v>244</v>
      </c>
      <c r="C14" s="42">
        <v>270</v>
      </c>
      <c r="D14" s="43">
        <f t="shared" si="0"/>
        <v>26</v>
      </c>
      <c r="E14" s="44">
        <f t="shared" si="1"/>
        <v>10.655737704918032</v>
      </c>
      <c r="F14" s="63">
        <f>C14/C9*100</f>
        <v>3.8314176245210727</v>
      </c>
      <c r="G14" s="41">
        <v>3239</v>
      </c>
      <c r="H14" s="42">
        <v>3619</v>
      </c>
      <c r="I14" s="43">
        <f t="shared" si="2"/>
        <v>380</v>
      </c>
      <c r="J14" s="44">
        <f t="shared" si="3"/>
        <v>11.732016054337759</v>
      </c>
      <c r="K14" s="45">
        <f>H14/H9*100</f>
        <v>1.8870974470215252</v>
      </c>
      <c r="L14" s="64">
        <v>56758.239999999998</v>
      </c>
      <c r="M14" s="65">
        <v>62964.98</v>
      </c>
      <c r="N14" s="48">
        <f t="shared" si="4"/>
        <v>6206.7400000000052</v>
      </c>
      <c r="O14" s="44">
        <f t="shared" si="5"/>
        <v>10.935398983478004</v>
      </c>
      <c r="P14" s="45">
        <f>M14/M9*100</f>
        <v>1.2880295947134479</v>
      </c>
      <c r="Q14" s="41">
        <v>21558.1</v>
      </c>
      <c r="R14" s="42">
        <v>24706.47</v>
      </c>
      <c r="S14" s="48">
        <f t="shared" si="6"/>
        <v>3148.3700000000026</v>
      </c>
      <c r="T14" s="44">
        <f t="shared" si="7"/>
        <v>14.604116318228428</v>
      </c>
      <c r="U14" s="45">
        <f>R14/R9*100</f>
        <v>1.3612676494131288</v>
      </c>
      <c r="W14" s="66"/>
      <c r="X14" s="66"/>
      <c r="Y14" s="67"/>
      <c r="Z14" s="67"/>
      <c r="AA14" s="67"/>
      <c r="AB14" s="67"/>
    </row>
    <row r="15" spans="1:28" ht="12.95" customHeight="1">
      <c r="A15" s="61" t="s">
        <v>23</v>
      </c>
      <c r="B15" s="62">
        <v>281</v>
      </c>
      <c r="C15" s="42">
        <v>296</v>
      </c>
      <c r="D15" s="43">
        <f t="shared" si="0"/>
        <v>15</v>
      </c>
      <c r="E15" s="44">
        <f t="shared" si="1"/>
        <v>5.3380782918149468</v>
      </c>
      <c r="F15" s="63">
        <f>C15/C9*100</f>
        <v>4.2003689513268059</v>
      </c>
      <c r="G15" s="41">
        <v>5711</v>
      </c>
      <c r="H15" s="42">
        <v>5544</v>
      </c>
      <c r="I15" s="43">
        <f t="shared" si="2"/>
        <v>-167</v>
      </c>
      <c r="J15" s="44">
        <f t="shared" si="3"/>
        <v>-2.9241814043074768</v>
      </c>
      <c r="K15" s="45">
        <f>H15/H9*100</f>
        <v>2.8908726847989321</v>
      </c>
      <c r="L15" s="64">
        <v>89633.15</v>
      </c>
      <c r="M15" s="65">
        <v>90806.76</v>
      </c>
      <c r="N15" s="48">
        <f t="shared" si="4"/>
        <v>1173.6100000000006</v>
      </c>
      <c r="O15" s="44">
        <f t="shared" si="5"/>
        <v>1.30934815969315</v>
      </c>
      <c r="P15" s="45">
        <f>M15/M9*100</f>
        <v>1.8575689896199652</v>
      </c>
      <c r="Q15" s="41">
        <v>39107.4</v>
      </c>
      <c r="R15" s="42">
        <v>40345.06</v>
      </c>
      <c r="S15" s="48">
        <f t="shared" si="6"/>
        <v>1237.6599999999962</v>
      </c>
      <c r="T15" s="44">
        <f t="shared" si="7"/>
        <v>3.1647718846049502</v>
      </c>
      <c r="U15" s="45">
        <f>R15/R9*100</f>
        <v>2.222916709332885</v>
      </c>
      <c r="W15" s="66"/>
      <c r="X15" s="66"/>
      <c r="Y15" s="67"/>
      <c r="Z15" s="67"/>
      <c r="AA15" s="67"/>
      <c r="AB15" s="67"/>
    </row>
    <row r="16" spans="1:28" ht="12.95" customHeight="1">
      <c r="A16" s="61" t="s">
        <v>24</v>
      </c>
      <c r="B16" s="62">
        <v>256</v>
      </c>
      <c r="C16" s="42">
        <v>269</v>
      </c>
      <c r="D16" s="43">
        <f t="shared" si="0"/>
        <v>13</v>
      </c>
      <c r="E16" s="44">
        <f t="shared" si="1"/>
        <v>5.078125</v>
      </c>
      <c r="F16" s="63">
        <f>C16/C9*100</f>
        <v>3.8172271888746985</v>
      </c>
      <c r="G16" s="41">
        <v>6600</v>
      </c>
      <c r="H16" s="42">
        <v>6662</v>
      </c>
      <c r="I16" s="43">
        <f t="shared" si="2"/>
        <v>62</v>
      </c>
      <c r="J16" s="44">
        <f t="shared" si="3"/>
        <v>0.93939393939393934</v>
      </c>
      <c r="K16" s="45">
        <f>H16/H9*100</f>
        <v>3.4738444852327715</v>
      </c>
      <c r="L16" s="64">
        <v>208288.41</v>
      </c>
      <c r="M16" s="65">
        <v>198927.68</v>
      </c>
      <c r="N16" s="48">
        <f t="shared" si="4"/>
        <v>-9360.7300000000105</v>
      </c>
      <c r="O16" s="44">
        <f t="shared" si="5"/>
        <v>-4.4941194759708472</v>
      </c>
      <c r="P16" s="45">
        <f>M16/M9*100</f>
        <v>4.0693213759090598</v>
      </c>
      <c r="Q16" s="41">
        <v>58580.49</v>
      </c>
      <c r="R16" s="42">
        <v>57564.87</v>
      </c>
      <c r="S16" s="48">
        <f t="shared" si="6"/>
        <v>-1015.6199999999953</v>
      </c>
      <c r="T16" s="44">
        <f t="shared" si="7"/>
        <v>-1.7337171471252553</v>
      </c>
      <c r="U16" s="45">
        <f>R16/R9*100</f>
        <v>3.1716872249929815</v>
      </c>
      <c r="W16" s="66"/>
      <c r="X16" s="66"/>
      <c r="Y16" s="67"/>
      <c r="Z16" s="67"/>
      <c r="AA16" s="67"/>
      <c r="AB16" s="67"/>
    </row>
    <row r="17" spans="1:28" ht="12.95" customHeight="1">
      <c r="A17" s="61" t="s">
        <v>25</v>
      </c>
      <c r="B17" s="62">
        <v>280</v>
      </c>
      <c r="C17" s="42">
        <v>287</v>
      </c>
      <c r="D17" s="43">
        <f t="shared" si="0"/>
        <v>7</v>
      </c>
      <c r="E17" s="44">
        <f t="shared" si="1"/>
        <v>2.5</v>
      </c>
      <c r="F17" s="63">
        <f>C17/C9*100</f>
        <v>4.0726550305094369</v>
      </c>
      <c r="G17" s="41">
        <v>5497</v>
      </c>
      <c r="H17" s="42">
        <v>5265</v>
      </c>
      <c r="I17" s="43">
        <f t="shared" si="2"/>
        <v>-232</v>
      </c>
      <c r="J17" s="44">
        <f t="shared" si="3"/>
        <v>-4.2204839003092598</v>
      </c>
      <c r="K17" s="45">
        <f>H17/H9*100</f>
        <v>2.7453904555314534</v>
      </c>
      <c r="L17" s="64">
        <v>90177.45</v>
      </c>
      <c r="M17" s="65">
        <v>73250.720000000001</v>
      </c>
      <c r="N17" s="48">
        <f t="shared" si="4"/>
        <v>-16926.729999999996</v>
      </c>
      <c r="O17" s="44">
        <f t="shared" si="5"/>
        <v>-18.77046867038267</v>
      </c>
      <c r="P17" s="45">
        <f>M17/M9*100</f>
        <v>1.4984376266627615</v>
      </c>
      <c r="Q17" s="41">
        <v>40077.32</v>
      </c>
      <c r="R17" s="42">
        <v>29700.639999999999</v>
      </c>
      <c r="S17" s="48">
        <f t="shared" si="6"/>
        <v>-10376.68</v>
      </c>
      <c r="T17" s="44">
        <f t="shared" si="7"/>
        <v>-25.89165143777079</v>
      </c>
      <c r="U17" s="45">
        <f>R17/R9*100</f>
        <v>1.6364345209520237</v>
      </c>
      <c r="W17" s="66"/>
      <c r="X17" s="66"/>
      <c r="Y17" s="67"/>
      <c r="Z17" s="67"/>
      <c r="AA17" s="67"/>
      <c r="AB17" s="67"/>
    </row>
    <row r="18" spans="1:28" ht="12.95" customHeight="1">
      <c r="A18" s="61" t="s">
        <v>26</v>
      </c>
      <c r="B18" s="62">
        <v>88</v>
      </c>
      <c r="C18" s="42">
        <v>86</v>
      </c>
      <c r="D18" s="43">
        <f t="shared" si="0"/>
        <v>-2</v>
      </c>
      <c r="E18" s="44">
        <f t="shared" si="1"/>
        <v>-2.2727272727272729</v>
      </c>
      <c r="F18" s="63">
        <f>C18/C9*100</f>
        <v>1.2203774655881936</v>
      </c>
      <c r="G18" s="41">
        <v>5571</v>
      </c>
      <c r="H18" s="42">
        <v>4532</v>
      </c>
      <c r="I18" s="43">
        <f t="shared" si="2"/>
        <v>-1039</v>
      </c>
      <c r="J18" s="44">
        <f t="shared" si="3"/>
        <v>-18.650152575839169</v>
      </c>
      <c r="K18" s="45">
        <f>H18/H9*100</f>
        <v>2.3631737026530955</v>
      </c>
      <c r="L18" s="64">
        <v>356255.53</v>
      </c>
      <c r="M18" s="65">
        <v>325286.75</v>
      </c>
      <c r="N18" s="48">
        <f t="shared" si="4"/>
        <v>-30968.780000000028</v>
      </c>
      <c r="O18" s="44">
        <f t="shared" si="5"/>
        <v>-8.6928559396678065</v>
      </c>
      <c r="P18" s="45">
        <f>M18/M9*100</f>
        <v>6.6541585619205241</v>
      </c>
      <c r="Q18" s="41">
        <v>230663.73</v>
      </c>
      <c r="R18" s="42">
        <v>216162.58</v>
      </c>
      <c r="S18" s="48">
        <f t="shared" si="6"/>
        <v>-14501.150000000023</v>
      </c>
      <c r="T18" s="44">
        <f t="shared" si="7"/>
        <v>-6.2867057599389469</v>
      </c>
      <c r="U18" s="45">
        <f>R18/R9*100</f>
        <v>11.910043286947806</v>
      </c>
      <c r="W18" s="66"/>
      <c r="X18" s="66"/>
      <c r="Y18" s="67"/>
      <c r="Z18" s="67"/>
      <c r="AA18" s="67"/>
      <c r="AB18" s="67"/>
    </row>
    <row r="19" spans="1:28" ht="12.95" customHeight="1">
      <c r="A19" s="61" t="s">
        <v>27</v>
      </c>
      <c r="B19" s="62">
        <v>25</v>
      </c>
      <c r="C19" s="42">
        <v>27</v>
      </c>
      <c r="D19" s="43">
        <f t="shared" si="0"/>
        <v>2</v>
      </c>
      <c r="E19" s="44">
        <f t="shared" si="1"/>
        <v>8</v>
      </c>
      <c r="F19" s="63">
        <f>C19/C9*100</f>
        <v>0.38314176245210724</v>
      </c>
      <c r="G19" s="41">
        <v>222</v>
      </c>
      <c r="H19" s="42">
        <v>214</v>
      </c>
      <c r="I19" s="43">
        <f t="shared" si="2"/>
        <v>-8</v>
      </c>
      <c r="J19" s="44">
        <f t="shared" si="3"/>
        <v>-3.6036036036036037</v>
      </c>
      <c r="K19" s="45">
        <f>H19/H9*100</f>
        <v>0.11158851993992992</v>
      </c>
      <c r="L19" s="64">
        <v>10119.75</v>
      </c>
      <c r="M19" s="65">
        <v>10917.74</v>
      </c>
      <c r="N19" s="48">
        <f t="shared" si="4"/>
        <v>797.98999999999978</v>
      </c>
      <c r="O19" s="44">
        <f t="shared" si="5"/>
        <v>7.885471479038511</v>
      </c>
      <c r="P19" s="45">
        <f>M19/M9*100</f>
        <v>0.22333640425815743</v>
      </c>
      <c r="Q19" s="41">
        <v>2804.6</v>
      </c>
      <c r="R19" s="42">
        <v>3661.94</v>
      </c>
      <c r="S19" s="48">
        <f t="shared" si="6"/>
        <v>857.34000000000015</v>
      </c>
      <c r="T19" s="44">
        <f t="shared" si="7"/>
        <v>30.569065107323688</v>
      </c>
      <c r="U19" s="45">
        <f>R19/R9*100</f>
        <v>0.2017641717368735</v>
      </c>
      <c r="W19" s="66"/>
      <c r="X19" s="66"/>
      <c r="Y19" s="67"/>
      <c r="Z19" s="67"/>
      <c r="AA19" s="67"/>
      <c r="AB19" s="67"/>
    </row>
    <row r="20" spans="1:28" ht="12.95" customHeight="1">
      <c r="A20" s="61" t="s">
        <v>28</v>
      </c>
      <c r="B20" s="62">
        <v>437</v>
      </c>
      <c r="C20" s="42">
        <v>482</v>
      </c>
      <c r="D20" s="43">
        <f t="shared" si="0"/>
        <v>45</v>
      </c>
      <c r="E20" s="44">
        <f t="shared" si="1"/>
        <v>10.297482837528605</v>
      </c>
      <c r="F20" s="63">
        <f>C20/C9*100</f>
        <v>6.8397899815524337</v>
      </c>
      <c r="G20" s="41">
        <v>14745</v>
      </c>
      <c r="H20" s="42">
        <v>16275</v>
      </c>
      <c r="I20" s="43">
        <f t="shared" si="2"/>
        <v>1530</v>
      </c>
      <c r="J20" s="44">
        <f t="shared" si="3"/>
        <v>10.376398779247202</v>
      </c>
      <c r="K20" s="45">
        <f>H20/H9*100</f>
        <v>8.4864633739362603</v>
      </c>
      <c r="L20" s="64">
        <v>381980.14</v>
      </c>
      <c r="M20" s="65">
        <v>400659.6</v>
      </c>
      <c r="N20" s="48">
        <f t="shared" si="4"/>
        <v>18679.459999999963</v>
      </c>
      <c r="O20" s="44">
        <f t="shared" si="5"/>
        <v>4.8901652321505411</v>
      </c>
      <c r="P20" s="45">
        <f>M20/M9*100</f>
        <v>8.1960070853044353</v>
      </c>
      <c r="Q20" s="41">
        <v>133419.81</v>
      </c>
      <c r="R20" s="42">
        <v>127681.82</v>
      </c>
      <c r="S20" s="48">
        <f t="shared" si="6"/>
        <v>-5737.9899999999907</v>
      </c>
      <c r="T20" s="44">
        <f t="shared" si="7"/>
        <v>-4.3007031714405759</v>
      </c>
      <c r="U20" s="45">
        <f>R20/R9*100</f>
        <v>7.0349641605696895</v>
      </c>
      <c r="W20" s="66"/>
      <c r="X20" s="66"/>
      <c r="Y20" s="67"/>
      <c r="Z20" s="67"/>
      <c r="AA20" s="67"/>
      <c r="AB20" s="67"/>
    </row>
    <row r="21" spans="1:28" ht="12.95" customHeight="1">
      <c r="A21" s="61" t="s">
        <v>29</v>
      </c>
      <c r="B21" s="62">
        <v>104</v>
      </c>
      <c r="C21" s="42">
        <v>111</v>
      </c>
      <c r="D21" s="43">
        <f t="shared" si="0"/>
        <v>7</v>
      </c>
      <c r="E21" s="44">
        <f t="shared" si="1"/>
        <v>6.7307692307692308</v>
      </c>
      <c r="F21" s="63">
        <f>C21/C9*100</f>
        <v>1.5751383567475523</v>
      </c>
      <c r="G21" s="41">
        <v>2691</v>
      </c>
      <c r="H21" s="42">
        <v>2772</v>
      </c>
      <c r="I21" s="43">
        <f t="shared" si="2"/>
        <v>81</v>
      </c>
      <c r="J21" s="44">
        <f t="shared" si="3"/>
        <v>3.0100334448160537</v>
      </c>
      <c r="K21" s="45">
        <f>H21/H9*100</f>
        <v>1.4454363423994661</v>
      </c>
      <c r="L21" s="64">
        <v>58030.21</v>
      </c>
      <c r="M21" s="65">
        <v>50018.239999999998</v>
      </c>
      <c r="N21" s="48">
        <f t="shared" si="4"/>
        <v>-8011.9700000000012</v>
      </c>
      <c r="O21" s="44">
        <f t="shared" si="5"/>
        <v>-13.806550071075051</v>
      </c>
      <c r="P21" s="45">
        <f>M21/M9*100</f>
        <v>1.0231873875840183</v>
      </c>
      <c r="Q21" s="41">
        <v>17657.43</v>
      </c>
      <c r="R21" s="42">
        <v>16683.919999999998</v>
      </c>
      <c r="S21" s="48">
        <f t="shared" si="6"/>
        <v>-973.51000000000204</v>
      </c>
      <c r="T21" s="44">
        <f t="shared" si="7"/>
        <v>-5.513316490565173</v>
      </c>
      <c r="U21" s="45">
        <f>R21/R9*100</f>
        <v>0.9192442530801318</v>
      </c>
      <c r="W21" s="66"/>
      <c r="X21" s="66"/>
      <c r="Y21" s="67"/>
      <c r="Z21" s="67"/>
      <c r="AA21" s="67"/>
      <c r="AB21" s="67"/>
    </row>
    <row r="22" spans="1:28" ht="12.95" customHeight="1">
      <c r="A22" s="61" t="s">
        <v>30</v>
      </c>
      <c r="B22" s="62">
        <v>11</v>
      </c>
      <c r="C22" s="42">
        <v>9</v>
      </c>
      <c r="D22" s="43">
        <f t="shared" si="0"/>
        <v>-2</v>
      </c>
      <c r="E22" s="44">
        <f t="shared" si="1"/>
        <v>-18.181818181818183</v>
      </c>
      <c r="F22" s="63">
        <f>C22/C9*100</f>
        <v>0.1277139208173691</v>
      </c>
      <c r="G22" s="41">
        <v>73</v>
      </c>
      <c r="H22" s="42">
        <v>62</v>
      </c>
      <c r="I22" s="43">
        <f t="shared" si="2"/>
        <v>-11</v>
      </c>
      <c r="J22" s="44">
        <f t="shared" si="3"/>
        <v>-15.068493150684931</v>
      </c>
      <c r="K22" s="45">
        <f>H22/H9*100</f>
        <v>3.232938428166194E-2</v>
      </c>
      <c r="L22" s="64">
        <v>398.5</v>
      </c>
      <c r="M22" s="65">
        <v>392.8</v>
      </c>
      <c r="N22" s="48">
        <f t="shared" si="4"/>
        <v>-5.6999999999999886</v>
      </c>
      <c r="O22" s="44">
        <f t="shared" si="5"/>
        <v>-1.4303638644918415</v>
      </c>
      <c r="P22" s="45">
        <f>M22/M9*100</f>
        <v>8.0352288653699616E-3</v>
      </c>
      <c r="Q22" s="41">
        <v>184.74</v>
      </c>
      <c r="R22" s="42">
        <v>191.46</v>
      </c>
      <c r="S22" s="48">
        <f t="shared" si="6"/>
        <v>6.7199999999999989</v>
      </c>
      <c r="T22" s="44">
        <f t="shared" si="7"/>
        <v>3.6375446573562833</v>
      </c>
      <c r="U22" s="45">
        <f>R22/R9*100</f>
        <v>1.0548989967269206E-2</v>
      </c>
      <c r="W22" s="66"/>
      <c r="X22" s="66"/>
      <c r="Y22" s="67"/>
      <c r="Z22" s="67"/>
      <c r="AA22" s="67"/>
      <c r="AB22" s="67"/>
    </row>
    <row r="23" spans="1:28" ht="12.95" customHeight="1">
      <c r="A23" s="61" t="s">
        <v>31</v>
      </c>
      <c r="B23" s="62">
        <v>882</v>
      </c>
      <c r="C23" s="42">
        <v>912</v>
      </c>
      <c r="D23" s="43">
        <f t="shared" si="0"/>
        <v>30</v>
      </c>
      <c r="E23" s="44">
        <f t="shared" si="1"/>
        <v>3.4013605442176873</v>
      </c>
      <c r="F23" s="63">
        <f>C23/C9*100</f>
        <v>12.941677309493402</v>
      </c>
      <c r="G23" s="41">
        <v>18778</v>
      </c>
      <c r="H23" s="42">
        <v>18277</v>
      </c>
      <c r="I23" s="43">
        <f t="shared" si="2"/>
        <v>-501</v>
      </c>
      <c r="J23" s="44">
        <f t="shared" si="3"/>
        <v>-2.6680157631270638</v>
      </c>
      <c r="K23" s="45">
        <f>H23/H9*100</f>
        <v>9.5303896212247619</v>
      </c>
      <c r="L23" s="64">
        <v>344702.81</v>
      </c>
      <c r="M23" s="65">
        <v>345117.36</v>
      </c>
      <c r="N23" s="48">
        <f t="shared" si="4"/>
        <v>414.54999999998836</v>
      </c>
      <c r="O23" s="44">
        <f t="shared" si="5"/>
        <v>0.12026301729306714</v>
      </c>
      <c r="P23" s="45">
        <f>M23/M9*100</f>
        <v>7.0598191777298274</v>
      </c>
      <c r="Q23" s="41">
        <v>148820.81</v>
      </c>
      <c r="R23" s="42">
        <v>151207.22</v>
      </c>
      <c r="S23" s="48">
        <f t="shared" si="6"/>
        <v>2386.4100000000035</v>
      </c>
      <c r="T23" s="44">
        <f t="shared" si="7"/>
        <v>1.6035459019474518</v>
      </c>
      <c r="U23" s="45">
        <f>R23/R9*100</f>
        <v>8.3311576661374058</v>
      </c>
      <c r="W23" s="66"/>
      <c r="X23" s="66"/>
      <c r="Y23" s="67"/>
      <c r="Z23" s="67"/>
      <c r="AA23" s="67"/>
      <c r="AB23" s="67"/>
    </row>
    <row r="24" spans="1:28" ht="12.95" customHeight="1">
      <c r="A24" s="61" t="s">
        <v>32</v>
      </c>
      <c r="B24" s="62">
        <v>84</v>
      </c>
      <c r="C24" s="42">
        <v>107</v>
      </c>
      <c r="D24" s="43">
        <f t="shared" si="0"/>
        <v>23</v>
      </c>
      <c r="E24" s="44">
        <f t="shared" si="1"/>
        <v>27.380952380952383</v>
      </c>
      <c r="F24" s="63">
        <f>C24/C9*100</f>
        <v>1.5183766141620547</v>
      </c>
      <c r="G24" s="41">
        <v>3605</v>
      </c>
      <c r="H24" s="42">
        <v>3728</v>
      </c>
      <c r="I24" s="43">
        <f t="shared" si="2"/>
        <v>123</v>
      </c>
      <c r="J24" s="44">
        <f t="shared" si="3"/>
        <v>3.4119278779472952</v>
      </c>
      <c r="K24" s="45">
        <f>H24/H9*100</f>
        <v>1.9439345903554144</v>
      </c>
      <c r="L24" s="64">
        <v>173371.03</v>
      </c>
      <c r="M24" s="65">
        <v>179742.6</v>
      </c>
      <c r="N24" s="48">
        <f t="shared" si="4"/>
        <v>6371.570000000007</v>
      </c>
      <c r="O24" s="44">
        <f t="shared" si="5"/>
        <v>3.6751065042412261</v>
      </c>
      <c r="P24" s="45">
        <f>M24/M9*100</f>
        <v>3.6768659059486937</v>
      </c>
      <c r="Q24" s="41">
        <v>36029.79</v>
      </c>
      <c r="R24" s="42">
        <v>38068.71</v>
      </c>
      <c r="S24" s="48">
        <f t="shared" si="6"/>
        <v>2038.9199999999983</v>
      </c>
      <c r="T24" s="44">
        <f t="shared" si="7"/>
        <v>5.6589838575245599</v>
      </c>
      <c r="U24" s="45">
        <f>R24/R9*100</f>
        <v>2.0974952463014778</v>
      </c>
      <c r="W24" s="66"/>
      <c r="X24" s="66"/>
      <c r="Y24" s="67"/>
      <c r="Z24" s="67"/>
      <c r="AA24" s="67"/>
      <c r="AB24" s="67"/>
    </row>
    <row r="25" spans="1:28" ht="12.95" customHeight="1">
      <c r="A25" s="61" t="s">
        <v>33</v>
      </c>
      <c r="B25" s="62">
        <v>80</v>
      </c>
      <c r="C25" s="42">
        <v>94</v>
      </c>
      <c r="D25" s="43">
        <f t="shared" si="0"/>
        <v>14</v>
      </c>
      <c r="E25" s="44">
        <f t="shared" si="1"/>
        <v>17.5</v>
      </c>
      <c r="F25" s="63">
        <f>C25/C9*100</f>
        <v>1.3339009507591881</v>
      </c>
      <c r="G25" s="41">
        <v>2797</v>
      </c>
      <c r="H25" s="42">
        <v>2746</v>
      </c>
      <c r="I25" s="43">
        <f t="shared" si="2"/>
        <v>-51</v>
      </c>
      <c r="J25" s="44">
        <f t="shared" si="3"/>
        <v>-1.8233821952091529</v>
      </c>
      <c r="K25" s="45">
        <f>H25/H9*100</f>
        <v>1.4318788586684466</v>
      </c>
      <c r="L25" s="64">
        <v>82920.75</v>
      </c>
      <c r="M25" s="65">
        <v>104702.52</v>
      </c>
      <c r="N25" s="48">
        <f t="shared" si="4"/>
        <v>21781.770000000004</v>
      </c>
      <c r="O25" s="44">
        <f t="shared" si="5"/>
        <v>26.268177748030503</v>
      </c>
      <c r="P25" s="45">
        <f>M25/M9*100</f>
        <v>2.1418246206236651</v>
      </c>
      <c r="Q25" s="41">
        <v>25089.01</v>
      </c>
      <c r="R25" s="42">
        <v>34624.71</v>
      </c>
      <c r="S25" s="48">
        <f t="shared" si="6"/>
        <v>9535.7000000000007</v>
      </c>
      <c r="T25" s="44">
        <f t="shared" si="7"/>
        <v>38.007478174706776</v>
      </c>
      <c r="U25" s="45">
        <f>R25/R9*100</f>
        <v>1.9077390494599693</v>
      </c>
      <c r="W25" s="66"/>
      <c r="X25" s="66"/>
      <c r="Y25" s="67"/>
      <c r="Z25" s="67"/>
      <c r="AA25" s="67"/>
      <c r="AB25" s="67"/>
    </row>
    <row r="26" spans="1:28" ht="12.95" customHeight="1">
      <c r="A26" s="61" t="s">
        <v>34</v>
      </c>
      <c r="B26" s="62">
        <v>760</v>
      </c>
      <c r="C26" s="42">
        <v>813</v>
      </c>
      <c r="D26" s="43">
        <f t="shared" si="0"/>
        <v>53</v>
      </c>
      <c r="E26" s="44">
        <f t="shared" si="1"/>
        <v>6.973684210526315</v>
      </c>
      <c r="F26" s="63">
        <f>C26/C9*100</f>
        <v>11.536824180502341</v>
      </c>
      <c r="G26" s="41">
        <v>17340</v>
      </c>
      <c r="H26" s="42">
        <v>17600</v>
      </c>
      <c r="I26" s="43">
        <f t="shared" si="2"/>
        <v>260</v>
      </c>
      <c r="J26" s="44">
        <f t="shared" si="3"/>
        <v>1.4994232987312572</v>
      </c>
      <c r="K26" s="45">
        <f>H26/H9*100</f>
        <v>9.1773736025362922</v>
      </c>
      <c r="L26" s="64">
        <v>380765.94</v>
      </c>
      <c r="M26" s="65">
        <v>367935.7</v>
      </c>
      <c r="N26" s="48">
        <f t="shared" si="4"/>
        <v>-12830.239999999991</v>
      </c>
      <c r="O26" s="44">
        <f t="shared" si="5"/>
        <v>-3.3695871011992278</v>
      </c>
      <c r="P26" s="45">
        <f>M26/M9*100</f>
        <v>7.5265976508149244</v>
      </c>
      <c r="Q26" s="41">
        <v>163055.07999999999</v>
      </c>
      <c r="R26" s="42">
        <v>151595.73000000001</v>
      </c>
      <c r="S26" s="48">
        <f t="shared" si="6"/>
        <v>-11459.349999999977</v>
      </c>
      <c r="T26" s="44">
        <f t="shared" si="7"/>
        <v>-7.0279012466216804</v>
      </c>
      <c r="U26" s="45">
        <f>R26/R9*100</f>
        <v>8.3525636417572926</v>
      </c>
      <c r="W26" s="66"/>
      <c r="X26" s="66"/>
      <c r="Y26" s="67"/>
      <c r="Z26" s="67"/>
      <c r="AA26" s="67"/>
      <c r="AB26" s="67"/>
    </row>
    <row r="27" spans="1:28" ht="12.95" customHeight="1">
      <c r="A27" s="61" t="s">
        <v>35</v>
      </c>
      <c r="B27" s="62">
        <v>204</v>
      </c>
      <c r="C27" s="42">
        <v>209</v>
      </c>
      <c r="D27" s="43">
        <f t="shared" si="0"/>
        <v>5</v>
      </c>
      <c r="E27" s="44">
        <f t="shared" si="1"/>
        <v>2.4509803921568629</v>
      </c>
      <c r="F27" s="63">
        <f>C27/C9*100</f>
        <v>2.9658010500922378</v>
      </c>
      <c r="G27" s="41">
        <v>10690</v>
      </c>
      <c r="H27" s="42">
        <v>10650</v>
      </c>
      <c r="I27" s="43">
        <f t="shared" si="2"/>
        <v>-40</v>
      </c>
      <c r="J27" s="44">
        <f t="shared" si="3"/>
        <v>-0.37418147801683815</v>
      </c>
      <c r="K27" s="45">
        <f>H27/H9*100</f>
        <v>5.5533539128983813</v>
      </c>
      <c r="L27" s="64">
        <v>263261.8</v>
      </c>
      <c r="M27" s="65">
        <v>311454.76</v>
      </c>
      <c r="N27" s="48">
        <f t="shared" si="4"/>
        <v>48192.960000000021</v>
      </c>
      <c r="O27" s="44">
        <f t="shared" si="5"/>
        <v>18.306096820731309</v>
      </c>
      <c r="P27" s="45">
        <f>M27/M9*100</f>
        <v>6.3712074282303295</v>
      </c>
      <c r="Q27" s="41">
        <v>93679.94</v>
      </c>
      <c r="R27" s="42">
        <v>102550.88</v>
      </c>
      <c r="S27" s="48">
        <f t="shared" si="6"/>
        <v>8870.9400000000023</v>
      </c>
      <c r="T27" s="44">
        <f t="shared" si="7"/>
        <v>9.4694125551318695</v>
      </c>
      <c r="U27" s="45">
        <f>R27/R9*100</f>
        <v>5.6503092251886997</v>
      </c>
      <c r="W27" s="66"/>
      <c r="X27" s="66"/>
      <c r="Y27" s="67"/>
      <c r="Z27" s="67"/>
      <c r="AA27" s="67"/>
      <c r="AB27" s="67"/>
    </row>
    <row r="28" spans="1:28" ht="12.95" customHeight="1">
      <c r="A28" s="61" t="s">
        <v>36</v>
      </c>
      <c r="B28" s="62">
        <v>572</v>
      </c>
      <c r="C28" s="42">
        <v>637</v>
      </c>
      <c r="D28" s="43">
        <f t="shared" si="0"/>
        <v>65</v>
      </c>
      <c r="E28" s="44">
        <f t="shared" si="1"/>
        <v>11.363636363636363</v>
      </c>
      <c r="F28" s="63">
        <f>C28/C9*100</f>
        <v>9.0393075067404567</v>
      </c>
      <c r="G28" s="41">
        <v>13718</v>
      </c>
      <c r="H28" s="42">
        <v>14528</v>
      </c>
      <c r="I28" s="43">
        <f t="shared" si="2"/>
        <v>810</v>
      </c>
      <c r="J28" s="44">
        <f t="shared" si="3"/>
        <v>5.9046508237352384</v>
      </c>
      <c r="K28" s="45">
        <f>H28/H9*100</f>
        <v>7.5755047555481392</v>
      </c>
      <c r="L28" s="64">
        <v>279335.52</v>
      </c>
      <c r="M28" s="65">
        <v>328943.90000000002</v>
      </c>
      <c r="N28" s="48">
        <f t="shared" si="4"/>
        <v>49608.380000000005</v>
      </c>
      <c r="O28" s="44">
        <f t="shared" si="5"/>
        <v>17.759424222168381</v>
      </c>
      <c r="P28" s="45">
        <f>M28/M9*100</f>
        <v>6.7289702657010437</v>
      </c>
      <c r="Q28" s="41">
        <v>109337.65</v>
      </c>
      <c r="R28" s="42">
        <v>138120.64000000001</v>
      </c>
      <c r="S28" s="48">
        <f t="shared" si="6"/>
        <v>28782.99000000002</v>
      </c>
      <c r="T28" s="44">
        <f t="shared" si="7"/>
        <v>26.324866137144909</v>
      </c>
      <c r="U28" s="45">
        <f>R28/R9*100</f>
        <v>7.6101182786629167</v>
      </c>
      <c r="W28" s="66"/>
      <c r="X28" s="66"/>
      <c r="Y28" s="67"/>
      <c r="Z28" s="67"/>
      <c r="AA28" s="67"/>
      <c r="AB28" s="67"/>
    </row>
    <row r="29" spans="1:28" ht="12.95" customHeight="1">
      <c r="A29" s="61" t="s">
        <v>37</v>
      </c>
      <c r="B29" s="62">
        <v>54</v>
      </c>
      <c r="C29" s="42">
        <v>52</v>
      </c>
      <c r="D29" s="43">
        <f t="shared" si="0"/>
        <v>-2</v>
      </c>
      <c r="E29" s="44">
        <f t="shared" si="1"/>
        <v>-3.7037037037037033</v>
      </c>
      <c r="F29" s="63">
        <f>C29/C9*100</f>
        <v>0.7379026536114659</v>
      </c>
      <c r="G29" s="41">
        <v>2734</v>
      </c>
      <c r="H29" s="42">
        <v>2479</v>
      </c>
      <c r="I29" s="43">
        <f t="shared" si="2"/>
        <v>-255</v>
      </c>
      <c r="J29" s="44">
        <f t="shared" si="3"/>
        <v>-9.3269934162399419</v>
      </c>
      <c r="K29" s="45">
        <f>H29/H9*100</f>
        <v>1.2926539295845152</v>
      </c>
      <c r="L29" s="64">
        <v>82341.490000000005</v>
      </c>
      <c r="M29" s="65">
        <v>87564.03</v>
      </c>
      <c r="N29" s="48">
        <f t="shared" si="4"/>
        <v>5222.5399999999936</v>
      </c>
      <c r="O29" s="44">
        <f t="shared" si="5"/>
        <v>6.342537644145124</v>
      </c>
      <c r="P29" s="45">
        <f>M29/M9*100</f>
        <v>1.7912347795929766</v>
      </c>
      <c r="Q29" s="41">
        <v>30297.88</v>
      </c>
      <c r="R29" s="42">
        <v>37410.93</v>
      </c>
      <c r="S29" s="48">
        <f t="shared" si="6"/>
        <v>7113.0499999999993</v>
      </c>
      <c r="T29" s="44">
        <f t="shared" si="7"/>
        <v>23.477055160295041</v>
      </c>
      <c r="U29" s="45">
        <f>R29/R9*100</f>
        <v>2.0612531350475845</v>
      </c>
      <c r="W29" s="66"/>
      <c r="X29" s="66"/>
      <c r="Y29" s="67"/>
      <c r="Z29" s="67"/>
      <c r="AA29" s="67"/>
      <c r="AB29" s="67"/>
    </row>
    <row r="30" spans="1:28" ht="12.95" customHeight="1">
      <c r="A30" s="61" t="s">
        <v>38</v>
      </c>
      <c r="B30" s="62">
        <v>81</v>
      </c>
      <c r="C30" s="42">
        <v>99</v>
      </c>
      <c r="D30" s="43">
        <f t="shared" si="0"/>
        <v>18</v>
      </c>
      <c r="E30" s="44">
        <f t="shared" si="1"/>
        <v>22.222222222222221</v>
      </c>
      <c r="F30" s="63">
        <f>C30/C9*100</f>
        <v>1.40485312899106</v>
      </c>
      <c r="G30" s="41">
        <v>7389</v>
      </c>
      <c r="H30" s="42">
        <v>7969</v>
      </c>
      <c r="I30" s="43">
        <f t="shared" si="2"/>
        <v>580</v>
      </c>
      <c r="J30" s="44">
        <f t="shared" si="3"/>
        <v>7.8495060224658273</v>
      </c>
      <c r="K30" s="45">
        <f>H30/H9*100</f>
        <v>4.1553687635574832</v>
      </c>
      <c r="L30" s="64">
        <v>229635.6</v>
      </c>
      <c r="M30" s="65">
        <v>242542.48</v>
      </c>
      <c r="N30" s="48">
        <f t="shared" si="4"/>
        <v>12906.880000000005</v>
      </c>
      <c r="O30" s="44">
        <f t="shared" si="5"/>
        <v>5.6205919291259736</v>
      </c>
      <c r="P30" s="45">
        <f>M30/M9*100</f>
        <v>4.9615181679593094</v>
      </c>
      <c r="Q30" s="41">
        <v>106829.32</v>
      </c>
      <c r="R30" s="42">
        <v>92576.42</v>
      </c>
      <c r="S30" s="48">
        <f t="shared" si="6"/>
        <v>-14252.900000000009</v>
      </c>
      <c r="T30" s="44">
        <f t="shared" si="7"/>
        <v>-13.341749250112242</v>
      </c>
      <c r="U30" s="45">
        <f>R30/R9*100</f>
        <v>5.1007402370505606</v>
      </c>
      <c r="W30" s="66"/>
      <c r="X30" s="66"/>
      <c r="Y30" s="67"/>
      <c r="Z30" s="67"/>
      <c r="AA30" s="67"/>
      <c r="AB30" s="67"/>
    </row>
    <row r="31" spans="1:28" ht="12.95" customHeight="1">
      <c r="A31" s="61" t="s">
        <v>39</v>
      </c>
      <c r="B31" s="62">
        <v>208</v>
      </c>
      <c r="C31" s="42">
        <v>209</v>
      </c>
      <c r="D31" s="43">
        <f t="shared" si="0"/>
        <v>1</v>
      </c>
      <c r="E31" s="44">
        <f t="shared" si="1"/>
        <v>0.48076923076923078</v>
      </c>
      <c r="F31" s="63">
        <f>C31/C9*100</f>
        <v>2.9658010500922378</v>
      </c>
      <c r="G31" s="41">
        <v>11010</v>
      </c>
      <c r="H31" s="42">
        <v>9369</v>
      </c>
      <c r="I31" s="43">
        <f t="shared" si="2"/>
        <v>-1641</v>
      </c>
      <c r="J31" s="44">
        <f t="shared" si="3"/>
        <v>-14.904632152588556</v>
      </c>
      <c r="K31" s="45">
        <f>H31/H9*100</f>
        <v>4.8853871183046893</v>
      </c>
      <c r="L31" s="64">
        <v>289824.09999999998</v>
      </c>
      <c r="M31" s="65">
        <v>270442.03000000003</v>
      </c>
      <c r="N31" s="48">
        <f t="shared" si="4"/>
        <v>-19382.069999999949</v>
      </c>
      <c r="O31" s="44">
        <f t="shared" si="5"/>
        <v>-6.6875287458841246</v>
      </c>
      <c r="P31" s="45">
        <f>M31/M9*100</f>
        <v>5.5322393224675386</v>
      </c>
      <c r="Q31" s="41">
        <v>90743.83</v>
      </c>
      <c r="R31" s="42">
        <v>105351.51</v>
      </c>
      <c r="S31" s="48">
        <f t="shared" si="6"/>
        <v>14607.679999999993</v>
      </c>
      <c r="T31" s="44">
        <f t="shared" si="7"/>
        <v>16.097711546889737</v>
      </c>
      <c r="U31" s="45">
        <f>R31/R9*100</f>
        <v>5.8046172674535743</v>
      </c>
      <c r="W31" s="66"/>
      <c r="X31" s="66"/>
      <c r="Y31" s="67"/>
      <c r="Z31" s="67"/>
      <c r="AA31" s="67"/>
      <c r="AB31" s="67"/>
    </row>
    <row r="32" spans="1:28" ht="12.95" customHeight="1">
      <c r="A32" s="61" t="s">
        <v>40</v>
      </c>
      <c r="B32" s="62">
        <v>22</v>
      </c>
      <c r="C32" s="42">
        <v>19</v>
      </c>
      <c r="D32" s="43">
        <f t="shared" si="0"/>
        <v>-3</v>
      </c>
      <c r="E32" s="44">
        <f t="shared" si="1"/>
        <v>-13.636363636363635</v>
      </c>
      <c r="F32" s="63">
        <f>C32/C9*100</f>
        <v>0.26961827728111254</v>
      </c>
      <c r="G32" s="41">
        <v>2180</v>
      </c>
      <c r="H32" s="42">
        <v>2383</v>
      </c>
      <c r="I32" s="43">
        <f t="shared" si="2"/>
        <v>203</v>
      </c>
      <c r="J32" s="44">
        <f t="shared" si="3"/>
        <v>9.3119266055045884</v>
      </c>
      <c r="K32" s="45">
        <f>H32/H9*100</f>
        <v>1.2425955281161356</v>
      </c>
      <c r="L32" s="64">
        <v>117422.25</v>
      </c>
      <c r="M32" s="65">
        <v>104402.91</v>
      </c>
      <c r="N32" s="48">
        <f t="shared" si="4"/>
        <v>-13019.339999999997</v>
      </c>
      <c r="O32" s="44">
        <f t="shared" si="5"/>
        <v>-11.087626067461658</v>
      </c>
      <c r="P32" s="45">
        <f>M32/M9*100</f>
        <v>2.1356957129852909</v>
      </c>
      <c r="Q32" s="41">
        <v>5589.25</v>
      </c>
      <c r="R32" s="42">
        <v>16201.94</v>
      </c>
      <c r="S32" s="48">
        <f t="shared" si="6"/>
        <v>10612.69</v>
      </c>
      <c r="T32" s="44">
        <f t="shared" si="7"/>
        <v>189.87681710426264</v>
      </c>
      <c r="U32" s="45">
        <f>R32/R9*100</f>
        <v>0.89268830309358427</v>
      </c>
      <c r="W32" s="66"/>
      <c r="X32" s="66"/>
      <c r="Y32" s="67"/>
      <c r="Z32" s="67"/>
      <c r="AA32" s="67"/>
      <c r="AB32" s="67"/>
    </row>
    <row r="33" spans="1:28" ht="12.95" customHeight="1">
      <c r="A33" s="61" t="s">
        <v>41</v>
      </c>
      <c r="B33" s="62">
        <v>357</v>
      </c>
      <c r="C33" s="42">
        <v>376</v>
      </c>
      <c r="D33" s="43">
        <f t="shared" si="0"/>
        <v>19</v>
      </c>
      <c r="E33" s="44">
        <f t="shared" si="1"/>
        <v>5.322128851540616</v>
      </c>
      <c r="F33" s="63">
        <f>C33/C9*100</f>
        <v>5.3356038030367525</v>
      </c>
      <c r="G33" s="41">
        <v>26990</v>
      </c>
      <c r="H33" s="42">
        <v>26145</v>
      </c>
      <c r="I33" s="43">
        <f t="shared" si="2"/>
        <v>-845</v>
      </c>
      <c r="J33" s="44">
        <f t="shared" si="3"/>
        <v>-3.1307891811782138</v>
      </c>
      <c r="K33" s="45">
        <f>H33/H9*100</f>
        <v>13.633092774904053</v>
      </c>
      <c r="L33" s="64">
        <v>788407.09</v>
      </c>
      <c r="M33" s="65">
        <v>749627.84</v>
      </c>
      <c r="N33" s="48">
        <f t="shared" si="4"/>
        <v>-38779.25</v>
      </c>
      <c r="O33" s="44">
        <f t="shared" si="5"/>
        <v>-4.9186835699308586</v>
      </c>
      <c r="P33" s="45">
        <f>M33/M9*100</f>
        <v>15.33460096296572</v>
      </c>
      <c r="Q33" s="41">
        <v>249624.75</v>
      </c>
      <c r="R33" s="42">
        <v>197069.01</v>
      </c>
      <c r="S33" s="48">
        <f t="shared" si="6"/>
        <v>-52555.739999999991</v>
      </c>
      <c r="T33" s="44">
        <f t="shared" si="7"/>
        <v>-21.053897900749021</v>
      </c>
      <c r="U33" s="45">
        <f>R33/R9*100</f>
        <v>10.858033058339469</v>
      </c>
      <c r="W33" s="66"/>
      <c r="X33" s="66"/>
      <c r="Y33" s="67"/>
      <c r="Z33" s="67"/>
      <c r="AA33" s="67"/>
      <c r="AB33" s="67"/>
    </row>
    <row r="34" spans="1:28" ht="12.95" customHeight="1" thickBot="1">
      <c r="A34" s="68" t="s">
        <v>42</v>
      </c>
      <c r="B34" s="69">
        <v>162</v>
      </c>
      <c r="C34" s="70">
        <v>186</v>
      </c>
      <c r="D34" s="71">
        <f t="shared" si="0"/>
        <v>24</v>
      </c>
      <c r="E34" s="72">
        <f t="shared" si="1"/>
        <v>14.814814814814813</v>
      </c>
      <c r="F34" s="73">
        <f>C34/C9*100</f>
        <v>2.6394210302256282</v>
      </c>
      <c r="G34" s="74">
        <v>2776</v>
      </c>
      <c r="H34" s="70">
        <v>3190</v>
      </c>
      <c r="I34" s="71">
        <f t="shared" si="2"/>
        <v>414</v>
      </c>
      <c r="J34" s="75">
        <f t="shared" si="3"/>
        <v>14.913544668587896</v>
      </c>
      <c r="K34" s="76">
        <f>H34/H9*100</f>
        <v>1.6633989654597032</v>
      </c>
      <c r="L34" s="77">
        <v>45378.18</v>
      </c>
      <c r="M34" s="78">
        <v>57744.62</v>
      </c>
      <c r="N34" s="79">
        <f t="shared" si="4"/>
        <v>12366.440000000002</v>
      </c>
      <c r="O34" s="72">
        <f t="shared" si="5"/>
        <v>27.251952370059801</v>
      </c>
      <c r="P34" s="80">
        <f>M34/M9*100</f>
        <v>1.1812404211909866</v>
      </c>
      <c r="Q34" s="74">
        <v>21031.119999999999</v>
      </c>
      <c r="R34" s="81">
        <v>27992.07</v>
      </c>
      <c r="S34" s="79">
        <f t="shared" si="6"/>
        <v>6960.9500000000007</v>
      </c>
      <c r="T34" s="72">
        <f t="shared" si="7"/>
        <v>33.098332376021823</v>
      </c>
      <c r="U34" s="80">
        <f>R34/R9*100</f>
        <v>1.5422963835427626</v>
      </c>
      <c r="W34" s="66"/>
      <c r="X34" s="66"/>
      <c r="Y34" s="67"/>
      <c r="Z34" s="67"/>
      <c r="AA34" s="67"/>
      <c r="AB34" s="67"/>
    </row>
    <row r="35" spans="1:28" ht="12.95" hidden="1" customHeight="1">
      <c r="A35" s="82" t="s">
        <v>43</v>
      </c>
      <c r="B35" s="83">
        <f>B14+B16+SUM(B18:B21)+SUM(B23:B26)</f>
        <v>2960</v>
      </c>
      <c r="C35" s="84">
        <f>C14+C16+SUM(C18:C21)+SUM(C23:C26)</f>
        <v>3171</v>
      </c>
      <c r="D35" s="48">
        <f>C35-B35</f>
        <v>211</v>
      </c>
      <c r="E35" s="85">
        <f>D35/B35*100</f>
        <v>7.1283783783783781</v>
      </c>
      <c r="F35" s="63">
        <f>C35/C9*100</f>
        <v>44.997871434653042</v>
      </c>
      <c r="G35" s="86">
        <f>G14+G16+SUM(G18:G21)+SUM(G23:G26)</f>
        <v>75588</v>
      </c>
      <c r="H35" s="84">
        <f>H14+H16+SUM(H18:H21)+SUM(H23:H26)</f>
        <v>76425</v>
      </c>
      <c r="I35" s="48">
        <f>H35-G35</f>
        <v>837</v>
      </c>
      <c r="J35" s="44">
        <f>I35/G35*100</f>
        <v>1.1073186220034927</v>
      </c>
      <c r="K35" s="45">
        <f>H35/H9*100</f>
        <v>39.851180543967963</v>
      </c>
      <c r="L35" s="86">
        <f>L14+L16+SUM(L18:L21)+SUM(L23:L26)</f>
        <v>2053192.81</v>
      </c>
      <c r="M35" s="84">
        <f>M14+M16+SUM(M18:M21)+SUM(M23:M26)</f>
        <v>2046273.17</v>
      </c>
      <c r="N35" s="48">
        <f>M35-L35</f>
        <v>-6919.6400000001304</v>
      </c>
      <c r="O35" s="44">
        <f>N35/L35*100</f>
        <v>-0.33701851897679935</v>
      </c>
      <c r="P35" s="45">
        <f>M35/M9*100</f>
        <v>41.859147764806757</v>
      </c>
      <c r="Q35" s="41">
        <f>Q14+Q16+SUM(Q18:Q21)+SUM(Q23:Q26)</f>
        <v>837678.85000000009</v>
      </c>
      <c r="R35" s="65">
        <f>R14+R16+SUM(R18:R21)+SUM(R23:R26)</f>
        <v>821957.97</v>
      </c>
      <c r="S35" s="48">
        <f>R35-Q35</f>
        <v>-15720.880000000121</v>
      </c>
      <c r="T35" s="44">
        <f>S35/Q35*100</f>
        <v>-1.8767192224084586</v>
      </c>
      <c r="U35" s="45">
        <f>R35/R9*100</f>
        <v>45.287926350396759</v>
      </c>
    </row>
    <row r="36" spans="1:28" ht="12.95" hidden="1" customHeight="1">
      <c r="A36" s="82" t="s">
        <v>44</v>
      </c>
      <c r="B36" s="83">
        <f>B27+B28+B29+B30+B31+B32+B33</f>
        <v>1498</v>
      </c>
      <c r="C36" s="84">
        <f>C27+C28+C29+C30+C31+C32+C33</f>
        <v>1601</v>
      </c>
      <c r="D36" s="48">
        <f>C36-B36</f>
        <v>103</v>
      </c>
      <c r="E36" s="85">
        <f>D36/B36*100</f>
        <v>6.8758344459279046</v>
      </c>
      <c r="F36" s="63">
        <f>C36/C9*100</f>
        <v>22.718887469845324</v>
      </c>
      <c r="G36" s="86">
        <f>G27+G28+G29+G30+G31+G32+G33</f>
        <v>74711</v>
      </c>
      <c r="H36" s="84">
        <f>H27+H28+H29+H30+H31+H32+H33</f>
        <v>73523</v>
      </c>
      <c r="I36" s="48">
        <f>H36-G36</f>
        <v>-1188</v>
      </c>
      <c r="J36" s="44">
        <f>I36/G36*100</f>
        <v>-1.5901272904926984</v>
      </c>
      <c r="K36" s="45">
        <f>H36/H9*100</f>
        <v>38.337956782913402</v>
      </c>
      <c r="L36" s="86">
        <f>L27+L28+L29+L30+L31+L32+L33</f>
        <v>2050227.85</v>
      </c>
      <c r="M36" s="84">
        <f>M27+M28+M29+M30+M31+M32+M33</f>
        <v>2094977.9500000002</v>
      </c>
      <c r="N36" s="48">
        <f>M36-L36</f>
        <v>44750.100000000093</v>
      </c>
      <c r="O36" s="44">
        <f>N36/L36*100</f>
        <v>2.182689109408015</v>
      </c>
      <c r="P36" s="45">
        <f>M36/M9*100</f>
        <v>42.855466639902211</v>
      </c>
      <c r="Q36" s="41">
        <f>Q27+Q28+Q29+Q30+Q31+Q32+Q33</f>
        <v>686102.62000000011</v>
      </c>
      <c r="R36" s="65">
        <f>R27+R28+R29+R30+R31+R32+R33</f>
        <v>689281.33000000007</v>
      </c>
      <c r="S36" s="48">
        <f>R36-Q36</f>
        <v>3178.7099999999627</v>
      </c>
      <c r="T36" s="44">
        <f>S36/Q36*100</f>
        <v>0.46329949884172755</v>
      </c>
      <c r="U36" s="45">
        <f>R36/R9*100</f>
        <v>37.977759504836392</v>
      </c>
    </row>
    <row r="37" spans="1:28" ht="12.95" hidden="1" customHeight="1" thickBot="1">
      <c r="A37" s="87" t="s">
        <v>45</v>
      </c>
      <c r="B37" s="88">
        <f>SUM(B11:B13)+B15+B17+B22+B34</f>
        <v>2070</v>
      </c>
      <c r="C37" s="89">
        <f>SUM(C11:C13)+C15+C17+C22+C34</f>
        <v>2275</v>
      </c>
      <c r="D37" s="90">
        <f>C37-B37</f>
        <v>205</v>
      </c>
      <c r="E37" s="91">
        <f>D37/B37*100</f>
        <v>9.9033816425120769</v>
      </c>
      <c r="F37" s="92">
        <f>C37/C9*100</f>
        <v>32.28324109550163</v>
      </c>
      <c r="G37" s="93">
        <f>SUM(G11:G13)+G15+G17+G22+G34</f>
        <v>42219</v>
      </c>
      <c r="H37" s="89">
        <f>SUM(H11:H13)+H15+H17+H22+H34</f>
        <v>41828</v>
      </c>
      <c r="I37" s="79">
        <f>H37-G37</f>
        <v>-391</v>
      </c>
      <c r="J37" s="72">
        <f>I37/G37*100</f>
        <v>-0.92612330941045495</v>
      </c>
      <c r="K37" s="80">
        <f>H37/H9*100</f>
        <v>21.810862673118638</v>
      </c>
      <c r="L37" s="93">
        <f>SUM(L11:L13)+L15+L17+L22+L34</f>
        <v>724104.39</v>
      </c>
      <c r="M37" s="89">
        <f>SUM(M11:M13)+M15+M17+M22+M34</f>
        <v>747221.96000000008</v>
      </c>
      <c r="N37" s="79">
        <f>M37-L37</f>
        <v>23117.570000000065</v>
      </c>
      <c r="O37" s="72">
        <f>N37/L37*100</f>
        <v>3.1925742088098743</v>
      </c>
      <c r="P37" s="80">
        <f>M37/M9*100</f>
        <v>15.285385595291038</v>
      </c>
      <c r="Q37" s="74">
        <f>SUM(Q11:Q13)+Q15+Q17+Q22+Q34</f>
        <v>274074.72000000003</v>
      </c>
      <c r="R37" s="78">
        <f>SUM(R11:R13)+R15+R17+R22+R34</f>
        <v>303721.19000000006</v>
      </c>
      <c r="S37" s="79">
        <f>R37-Q37</f>
        <v>29646.47000000003</v>
      </c>
      <c r="T37" s="72">
        <f>S37/Q37*100</f>
        <v>10.81692977739794</v>
      </c>
      <c r="U37" s="80">
        <f>R37/R9*100</f>
        <v>16.73431414476687</v>
      </c>
    </row>
    <row r="38" spans="1:28" ht="12">
      <c r="A38" s="94" t="s">
        <v>46</v>
      </c>
      <c r="D38" s="2"/>
      <c r="E38" s="2"/>
      <c r="I38" s="2"/>
      <c r="J38" s="2"/>
      <c r="N38" s="2"/>
      <c r="O38" s="2"/>
      <c r="Q38" s="95"/>
      <c r="R38" s="96"/>
      <c r="S38" s="95"/>
      <c r="T38" s="2"/>
    </row>
    <row r="39" spans="1:28" ht="12.4" customHeight="1">
      <c r="A39" s="97" t="s">
        <v>47</v>
      </c>
      <c r="R39" s="98"/>
    </row>
    <row r="40" spans="1:28" ht="12.4" customHeight="1">
      <c r="A40" s="97"/>
    </row>
    <row r="41" spans="1:28" ht="12.4" customHeight="1">
      <c r="A41" s="97"/>
    </row>
    <row r="42" spans="1:28" ht="12.4" customHeight="1">
      <c r="L42" s="99"/>
    </row>
    <row r="43" spans="1:28" ht="12.4" customHeight="1">
      <c r="B43" s="99"/>
    </row>
    <row r="44" spans="1:28" ht="12.4" customHeight="1">
      <c r="B44" s="99">
        <f>SUM(B35:B37)</f>
        <v>6528</v>
      </c>
    </row>
  </sheetData>
  <mergeCells count="12">
    <mergeCell ref="Q6:Q7"/>
    <mergeCell ref="R6:R7"/>
    <mergeCell ref="B5:F5"/>
    <mergeCell ref="G5:K5"/>
    <mergeCell ref="L5:P5"/>
    <mergeCell ref="Q5:U5"/>
    <mergeCell ref="B6:B7"/>
    <mergeCell ref="C6:C7"/>
    <mergeCell ref="G6:G7"/>
    <mergeCell ref="H6:H7"/>
    <mergeCell ref="L6:L7"/>
    <mergeCell ref="M6:M7"/>
  </mergeCells>
  <phoneticPr fontId="3"/>
  <printOptions horizontalCentered="1" verticalCentered="1" gridLinesSet="0"/>
  <pageMargins left="0.19685039370078741" right="0.19685039370078741" top="0.98425196850393704" bottom="0.98425196850393704" header="0.19685039370078741" footer="0.98425196850393704"/>
  <pageSetup paperSize="9" scale="83" firstPageNumber="2" fitToWidth="2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表－２</vt:lpstr>
      <vt:lpstr>'表－２'!Print_Area</vt:lpstr>
      <vt:lpstr>Print_Area</vt:lpstr>
      <vt:lpstr>PRINT_AREA_MI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2018-12-07T08:01:52Z</dcterms:created>
  <dcterms:modified xsi:type="dcterms:W3CDTF">2018-12-07T08:02:15Z</dcterms:modified>
</cp:coreProperties>
</file>