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57\Desktop\オープンデータ\作業用フォルダ\16（製造業）市町村別の事業所数、従業者数、製造品出荷額等、付加価値額（従業者4人以上）\"/>
    </mc:Choice>
  </mc:AlternateContent>
  <bookViews>
    <workbookView xWindow="0" yWindow="0" windowWidth="20490" windowHeight="7245"/>
  </bookViews>
  <sheets>
    <sheet name="表－４" sheetId="1" r:id="rId1"/>
  </sheets>
  <externalReferences>
    <externalReference r:id="rId2"/>
    <externalReference r:id="rId3"/>
  </externalReferences>
  <definedNames>
    <definedName name="_xlnm._FilterDatabase" localSheetId="0" hidden="1">'表－４'!$A$19:$AH$79</definedName>
    <definedName name="_xlnm.Print_Area" localSheetId="0">'表－４'!$C$1:$W$83</definedName>
    <definedName name="PRINT_AREA_MI" localSheetId="0">#REF!</definedName>
    <definedName name="_xlnm.Print_Titles" localSheetId="0">'表－４'!$1:$6</definedName>
    <definedName name="印刷範囲" localSheetId="0">#REF!</definedName>
    <definedName name="印刷範囲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9" i="1" l="1"/>
  <c r="U79" i="1"/>
  <c r="Q79" i="1"/>
  <c r="P79" i="1"/>
  <c r="L79" i="1"/>
  <c r="K79" i="1"/>
  <c r="G79" i="1"/>
  <c r="F79" i="1"/>
  <c r="V76" i="1"/>
  <c r="U76" i="1"/>
  <c r="Q76" i="1"/>
  <c r="P76" i="1"/>
  <c r="L76" i="1"/>
  <c r="K76" i="1"/>
  <c r="G76" i="1"/>
  <c r="F76" i="1"/>
  <c r="V73" i="1"/>
  <c r="U73" i="1"/>
  <c r="Q73" i="1"/>
  <c r="P73" i="1"/>
  <c r="L73" i="1"/>
  <c r="K73" i="1"/>
  <c r="H73" i="1"/>
  <c r="G73" i="1"/>
  <c r="F73" i="1"/>
  <c r="V72" i="1"/>
  <c r="U72" i="1"/>
  <c r="Q72" i="1"/>
  <c r="P72" i="1"/>
  <c r="L72" i="1"/>
  <c r="K72" i="1"/>
  <c r="G72" i="1"/>
  <c r="F72" i="1"/>
  <c r="V71" i="1"/>
  <c r="U71" i="1"/>
  <c r="Q71" i="1"/>
  <c r="P71" i="1"/>
  <c r="L71" i="1"/>
  <c r="K71" i="1"/>
  <c r="G71" i="1"/>
  <c r="F71" i="1"/>
  <c r="V70" i="1"/>
  <c r="U70" i="1"/>
  <c r="Q70" i="1"/>
  <c r="P70" i="1"/>
  <c r="L70" i="1"/>
  <c r="K70" i="1"/>
  <c r="G70" i="1"/>
  <c r="F70" i="1"/>
  <c r="V69" i="1"/>
  <c r="U69" i="1"/>
  <c r="Q69" i="1"/>
  <c r="P69" i="1"/>
  <c r="L69" i="1"/>
  <c r="K69" i="1"/>
  <c r="H69" i="1"/>
  <c r="G69" i="1"/>
  <c r="F69" i="1"/>
  <c r="V68" i="1"/>
  <c r="U68" i="1"/>
  <c r="Q68" i="1"/>
  <c r="P68" i="1"/>
  <c r="L68" i="1"/>
  <c r="K68" i="1"/>
  <c r="G68" i="1"/>
  <c r="F68" i="1"/>
  <c r="V67" i="1"/>
  <c r="U67" i="1"/>
  <c r="Q67" i="1"/>
  <c r="P67" i="1"/>
  <c r="L67" i="1"/>
  <c r="K67" i="1"/>
  <c r="G67" i="1"/>
  <c r="F67" i="1"/>
  <c r="V64" i="1"/>
  <c r="U64" i="1"/>
  <c r="Q64" i="1"/>
  <c r="P64" i="1"/>
  <c r="L64" i="1"/>
  <c r="K64" i="1"/>
  <c r="G64" i="1"/>
  <c r="F64" i="1"/>
  <c r="V61" i="1"/>
  <c r="U61" i="1"/>
  <c r="Q61" i="1"/>
  <c r="P61" i="1"/>
  <c r="L61" i="1"/>
  <c r="K61" i="1"/>
  <c r="H61" i="1"/>
  <c r="G61" i="1"/>
  <c r="F61" i="1"/>
  <c r="V60" i="1"/>
  <c r="U60" i="1"/>
  <c r="Q60" i="1"/>
  <c r="P60" i="1"/>
  <c r="L60" i="1"/>
  <c r="K60" i="1"/>
  <c r="G60" i="1"/>
  <c r="F60" i="1"/>
  <c r="V59" i="1"/>
  <c r="U59" i="1"/>
  <c r="Q59" i="1"/>
  <c r="P59" i="1"/>
  <c r="L59" i="1"/>
  <c r="K59" i="1"/>
  <c r="G59" i="1"/>
  <c r="F59" i="1"/>
  <c r="V56" i="1"/>
  <c r="U56" i="1"/>
  <c r="Q56" i="1"/>
  <c r="P56" i="1"/>
  <c r="L56" i="1"/>
  <c r="K56" i="1"/>
  <c r="G56" i="1"/>
  <c r="F56" i="1"/>
  <c r="V55" i="1"/>
  <c r="U55" i="1"/>
  <c r="Q55" i="1"/>
  <c r="P55" i="1"/>
  <c r="L55" i="1"/>
  <c r="K55" i="1"/>
  <c r="G55" i="1"/>
  <c r="F55" i="1"/>
  <c r="V54" i="1"/>
  <c r="U54" i="1"/>
  <c r="Q54" i="1"/>
  <c r="P54" i="1"/>
  <c r="L54" i="1"/>
  <c r="K54" i="1"/>
  <c r="G54" i="1"/>
  <c r="F54" i="1"/>
  <c r="V51" i="1"/>
  <c r="U51" i="1"/>
  <c r="Q51" i="1"/>
  <c r="P51" i="1"/>
  <c r="L51" i="1"/>
  <c r="K51" i="1"/>
  <c r="G51" i="1"/>
  <c r="F51" i="1"/>
  <c r="V50" i="1"/>
  <c r="U50" i="1"/>
  <c r="Q50" i="1"/>
  <c r="P50" i="1"/>
  <c r="L50" i="1"/>
  <c r="K50" i="1"/>
  <c r="G50" i="1"/>
  <c r="F50" i="1"/>
  <c r="V46" i="1"/>
  <c r="U46" i="1"/>
  <c r="Q46" i="1"/>
  <c r="P46" i="1"/>
  <c r="L46" i="1"/>
  <c r="K46" i="1"/>
  <c r="G46" i="1"/>
  <c r="F46" i="1"/>
  <c r="V43" i="1"/>
  <c r="U43" i="1"/>
  <c r="Q43" i="1"/>
  <c r="P43" i="1"/>
  <c r="L43" i="1"/>
  <c r="K43" i="1"/>
  <c r="G43" i="1"/>
  <c r="F43" i="1"/>
  <c r="V42" i="1"/>
  <c r="U42" i="1"/>
  <c r="Q42" i="1"/>
  <c r="P42" i="1"/>
  <c r="L42" i="1"/>
  <c r="K42" i="1"/>
  <c r="G42" i="1"/>
  <c r="F42" i="1"/>
  <c r="V39" i="1"/>
  <c r="U39" i="1"/>
  <c r="Q39" i="1"/>
  <c r="P39" i="1"/>
  <c r="L39" i="1"/>
  <c r="K39" i="1"/>
  <c r="G39" i="1"/>
  <c r="F39" i="1"/>
  <c r="V38" i="1"/>
  <c r="U38" i="1"/>
  <c r="Q38" i="1"/>
  <c r="P38" i="1"/>
  <c r="L38" i="1"/>
  <c r="K38" i="1"/>
  <c r="G38" i="1"/>
  <c r="F38" i="1"/>
  <c r="V37" i="1"/>
  <c r="U37" i="1"/>
  <c r="Q37" i="1"/>
  <c r="P37" i="1"/>
  <c r="L37" i="1"/>
  <c r="K37" i="1"/>
  <c r="H37" i="1"/>
  <c r="G37" i="1"/>
  <c r="F37" i="1"/>
  <c r="V36" i="1"/>
  <c r="U36" i="1"/>
  <c r="Q36" i="1"/>
  <c r="P36" i="1"/>
  <c r="L36" i="1"/>
  <c r="K36" i="1"/>
  <c r="G36" i="1"/>
  <c r="F36" i="1"/>
  <c r="V35" i="1"/>
  <c r="U35" i="1"/>
  <c r="Q35" i="1"/>
  <c r="P35" i="1"/>
  <c r="L35" i="1"/>
  <c r="K35" i="1"/>
  <c r="G35" i="1"/>
  <c r="F35" i="1"/>
  <c r="V34" i="1"/>
  <c r="U34" i="1"/>
  <c r="Q34" i="1"/>
  <c r="P34" i="1"/>
  <c r="L34" i="1"/>
  <c r="K34" i="1"/>
  <c r="G34" i="1"/>
  <c r="F34" i="1"/>
  <c r="V33" i="1"/>
  <c r="U33" i="1"/>
  <c r="Q33" i="1"/>
  <c r="P33" i="1"/>
  <c r="L33" i="1"/>
  <c r="K33" i="1"/>
  <c r="H33" i="1"/>
  <c r="G33" i="1"/>
  <c r="F33" i="1"/>
  <c r="V32" i="1"/>
  <c r="U32" i="1"/>
  <c r="Q32" i="1"/>
  <c r="P32" i="1"/>
  <c r="L32" i="1"/>
  <c r="K32" i="1"/>
  <c r="G32" i="1"/>
  <c r="F32" i="1"/>
  <c r="V31" i="1"/>
  <c r="U31" i="1"/>
  <c r="Q31" i="1"/>
  <c r="P31" i="1"/>
  <c r="L31" i="1"/>
  <c r="K31" i="1"/>
  <c r="G31" i="1"/>
  <c r="F31" i="1"/>
  <c r="V30" i="1"/>
  <c r="U30" i="1"/>
  <c r="Q30" i="1"/>
  <c r="P30" i="1"/>
  <c r="L30" i="1"/>
  <c r="K30" i="1"/>
  <c r="G30" i="1"/>
  <c r="F30" i="1"/>
  <c r="V29" i="1"/>
  <c r="U29" i="1"/>
  <c r="Q29" i="1"/>
  <c r="P29" i="1"/>
  <c r="L29" i="1"/>
  <c r="K29" i="1"/>
  <c r="H29" i="1"/>
  <c r="G29" i="1"/>
  <c r="F29" i="1"/>
  <c r="V28" i="1"/>
  <c r="U28" i="1"/>
  <c r="Q28" i="1"/>
  <c r="P28" i="1"/>
  <c r="L28" i="1"/>
  <c r="K28" i="1"/>
  <c r="G28" i="1"/>
  <c r="F28" i="1"/>
  <c r="V27" i="1"/>
  <c r="U27" i="1"/>
  <c r="R27" i="1"/>
  <c r="Q27" i="1"/>
  <c r="P27" i="1"/>
  <c r="L27" i="1"/>
  <c r="K27" i="1"/>
  <c r="G27" i="1"/>
  <c r="F27" i="1"/>
  <c r="V26" i="1"/>
  <c r="U26" i="1"/>
  <c r="Q26" i="1"/>
  <c r="P26" i="1"/>
  <c r="L26" i="1"/>
  <c r="K26" i="1"/>
  <c r="G26" i="1"/>
  <c r="F26" i="1"/>
  <c r="V25" i="1"/>
  <c r="U25" i="1"/>
  <c r="Q25" i="1"/>
  <c r="P25" i="1"/>
  <c r="L25" i="1"/>
  <c r="K25" i="1"/>
  <c r="H25" i="1"/>
  <c r="G25" i="1"/>
  <c r="F25" i="1"/>
  <c r="V24" i="1"/>
  <c r="U24" i="1"/>
  <c r="Q24" i="1"/>
  <c r="P24" i="1"/>
  <c r="L24" i="1"/>
  <c r="K24" i="1"/>
  <c r="G24" i="1"/>
  <c r="F24" i="1"/>
  <c r="V23" i="1"/>
  <c r="U23" i="1"/>
  <c r="Q23" i="1"/>
  <c r="P23" i="1"/>
  <c r="L23" i="1"/>
  <c r="K23" i="1"/>
  <c r="G23" i="1"/>
  <c r="F23" i="1"/>
  <c r="V22" i="1"/>
  <c r="U22" i="1"/>
  <c r="Q22" i="1"/>
  <c r="P22" i="1"/>
  <c r="L22" i="1"/>
  <c r="K22" i="1"/>
  <c r="G22" i="1"/>
  <c r="F22" i="1"/>
  <c r="V21" i="1"/>
  <c r="U21" i="1"/>
  <c r="Q21" i="1"/>
  <c r="P21" i="1"/>
  <c r="P9" i="1" s="1"/>
  <c r="L21" i="1"/>
  <c r="K21" i="1"/>
  <c r="H21" i="1"/>
  <c r="G21" i="1"/>
  <c r="F21" i="1"/>
  <c r="V20" i="1"/>
  <c r="U20" i="1"/>
  <c r="Q20" i="1"/>
  <c r="P20" i="1"/>
  <c r="L20" i="1"/>
  <c r="K20" i="1"/>
  <c r="K9" i="1" s="1"/>
  <c r="G20" i="1"/>
  <c r="F20" i="1"/>
  <c r="V19" i="1"/>
  <c r="U19" i="1"/>
  <c r="Q19" i="1"/>
  <c r="P19" i="1"/>
  <c r="L19" i="1"/>
  <c r="K19" i="1"/>
  <c r="G19" i="1"/>
  <c r="F19" i="1"/>
  <c r="F9" i="1" s="1"/>
  <c r="V17" i="1"/>
  <c r="U17" i="1"/>
  <c r="Q17" i="1"/>
  <c r="P17" i="1"/>
  <c r="L17" i="1"/>
  <c r="K17" i="1"/>
  <c r="H17" i="1"/>
  <c r="G17" i="1"/>
  <c r="F17" i="1"/>
  <c r="V16" i="1"/>
  <c r="U16" i="1"/>
  <c r="Q16" i="1"/>
  <c r="P16" i="1"/>
  <c r="L16" i="1"/>
  <c r="K16" i="1"/>
  <c r="G16" i="1"/>
  <c r="F16" i="1"/>
  <c r="V15" i="1"/>
  <c r="U15" i="1"/>
  <c r="Q15" i="1"/>
  <c r="P15" i="1"/>
  <c r="L15" i="1"/>
  <c r="K15" i="1"/>
  <c r="G15" i="1"/>
  <c r="F15" i="1"/>
  <c r="V14" i="1"/>
  <c r="U14" i="1"/>
  <c r="Q14" i="1"/>
  <c r="P14" i="1"/>
  <c r="L14" i="1"/>
  <c r="K14" i="1"/>
  <c r="G14" i="1"/>
  <c r="F14" i="1"/>
  <c r="V13" i="1"/>
  <c r="U13" i="1"/>
  <c r="Q13" i="1"/>
  <c r="P13" i="1"/>
  <c r="L13" i="1"/>
  <c r="K13" i="1"/>
  <c r="H13" i="1"/>
  <c r="G13" i="1"/>
  <c r="F13" i="1"/>
  <c r="T11" i="1"/>
  <c r="S11" i="1"/>
  <c r="P11" i="1"/>
  <c r="O11" i="1"/>
  <c r="N11" i="1"/>
  <c r="L11" i="1"/>
  <c r="J11" i="1"/>
  <c r="K11" i="1" s="1"/>
  <c r="I11" i="1"/>
  <c r="H11" i="1"/>
  <c r="E11" i="1"/>
  <c r="G11" i="1" s="1"/>
  <c r="D11" i="1"/>
  <c r="T9" i="1"/>
  <c r="S9" i="1"/>
  <c r="O9" i="1"/>
  <c r="N9" i="1"/>
  <c r="N7" i="1" s="1"/>
  <c r="J9" i="1"/>
  <c r="I9" i="1"/>
  <c r="E9" i="1"/>
  <c r="H9" i="1" s="1"/>
  <c r="H7" i="1" s="1"/>
  <c r="D9" i="1"/>
  <c r="G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S7" i="1"/>
  <c r="O7" i="1"/>
  <c r="R35" i="1" s="1"/>
  <c r="I7" i="1"/>
  <c r="E7" i="1"/>
  <c r="H76" i="1" s="1"/>
  <c r="V11" i="1" l="1"/>
  <c r="U11" i="1"/>
  <c r="T7" i="1"/>
  <c r="Q9" i="1"/>
  <c r="R11" i="1"/>
  <c r="R31" i="1"/>
  <c r="R9" i="1"/>
  <c r="R7" i="1" s="1"/>
  <c r="F11" i="1"/>
  <c r="D7" i="1"/>
  <c r="G7" i="1" s="1"/>
  <c r="R15" i="1"/>
  <c r="R19" i="1"/>
  <c r="R70" i="1"/>
  <c r="R54" i="1"/>
  <c r="R50" i="1"/>
  <c r="R46" i="1"/>
  <c r="R42" i="1"/>
  <c r="R38" i="1"/>
  <c r="R34" i="1"/>
  <c r="R30" i="1"/>
  <c r="R26" i="1"/>
  <c r="R22" i="1"/>
  <c r="R14" i="1"/>
  <c r="R71" i="1"/>
  <c r="R73" i="1"/>
  <c r="R69" i="1"/>
  <c r="R61" i="1"/>
  <c r="R37" i="1"/>
  <c r="R33" i="1"/>
  <c r="R29" i="1"/>
  <c r="R25" i="1"/>
  <c r="R21" i="1"/>
  <c r="R17" i="1"/>
  <c r="R13" i="1"/>
  <c r="Q7" i="1"/>
  <c r="R67" i="1"/>
  <c r="R55" i="1"/>
  <c r="R51" i="1"/>
  <c r="R76" i="1"/>
  <c r="R72" i="1"/>
  <c r="R68" i="1"/>
  <c r="R64" i="1"/>
  <c r="R60" i="1"/>
  <c r="R56" i="1"/>
  <c r="R36" i="1"/>
  <c r="R32" i="1"/>
  <c r="R28" i="1"/>
  <c r="R24" i="1"/>
  <c r="R20" i="1"/>
  <c r="R16" i="1"/>
  <c r="P7" i="1"/>
  <c r="R79" i="1"/>
  <c r="R59" i="1"/>
  <c r="R43" i="1"/>
  <c r="R39" i="1"/>
  <c r="M9" i="1"/>
  <c r="M7" i="1" s="1"/>
  <c r="J7" i="1"/>
  <c r="L9" i="1"/>
  <c r="U9" i="1"/>
  <c r="V9" i="1" s="1"/>
  <c r="R23" i="1"/>
  <c r="M11" i="1"/>
  <c r="Q11" i="1"/>
  <c r="H14" i="1"/>
  <c r="H22" i="1"/>
  <c r="H26" i="1"/>
  <c r="H30" i="1"/>
  <c r="H34" i="1"/>
  <c r="H38" i="1"/>
  <c r="H42" i="1"/>
  <c r="H46" i="1"/>
  <c r="H50" i="1"/>
  <c r="H54" i="1"/>
  <c r="H70" i="1"/>
  <c r="H15" i="1"/>
  <c r="H19" i="1"/>
  <c r="H23" i="1"/>
  <c r="H27" i="1"/>
  <c r="H31" i="1"/>
  <c r="H35" i="1"/>
  <c r="H39" i="1"/>
  <c r="H43" i="1"/>
  <c r="H51" i="1"/>
  <c r="H55" i="1"/>
  <c r="H59" i="1"/>
  <c r="H67" i="1"/>
  <c r="H71" i="1"/>
  <c r="H79" i="1"/>
  <c r="F7" i="1"/>
  <c r="H16" i="1"/>
  <c r="H20" i="1"/>
  <c r="H24" i="1"/>
  <c r="H28" i="1"/>
  <c r="H32" i="1"/>
  <c r="H36" i="1"/>
  <c r="H56" i="1"/>
  <c r="H60" i="1"/>
  <c r="H64" i="1"/>
  <c r="H68" i="1"/>
  <c r="H72" i="1"/>
  <c r="W79" i="1" l="1"/>
  <c r="W71" i="1"/>
  <c r="W67" i="1"/>
  <c r="W59" i="1"/>
  <c r="W55" i="1"/>
  <c r="W51" i="1"/>
  <c r="W43" i="1"/>
  <c r="W39" i="1"/>
  <c r="W35" i="1"/>
  <c r="W31" i="1"/>
  <c r="W27" i="1"/>
  <c r="W23" i="1"/>
  <c r="W19" i="1"/>
  <c r="W15" i="1"/>
  <c r="V7" i="1"/>
  <c r="W76" i="1"/>
  <c r="W72" i="1"/>
  <c r="W70" i="1"/>
  <c r="W54" i="1"/>
  <c r="W50" i="1"/>
  <c r="W46" i="1"/>
  <c r="W42" i="1"/>
  <c r="W38" i="1"/>
  <c r="W34" i="1"/>
  <c r="W30" i="1"/>
  <c r="W26" i="1"/>
  <c r="W22" i="1"/>
  <c r="W14" i="1"/>
  <c r="U7" i="1"/>
  <c r="W64" i="1"/>
  <c r="W60" i="1"/>
  <c r="W73" i="1"/>
  <c r="W69" i="1"/>
  <c r="W61" i="1"/>
  <c r="W37" i="1"/>
  <c r="W33" i="1"/>
  <c r="W29" i="1"/>
  <c r="W25" i="1"/>
  <c r="W21" i="1"/>
  <c r="W17" i="1"/>
  <c r="W13" i="1"/>
  <c r="W68" i="1"/>
  <c r="W56" i="1"/>
  <c r="W24" i="1"/>
  <c r="W36" i="1"/>
  <c r="W20" i="1"/>
  <c r="W16" i="1"/>
  <c r="W32" i="1"/>
  <c r="W28" i="1"/>
  <c r="M73" i="1"/>
  <c r="M69" i="1"/>
  <c r="M61" i="1"/>
  <c r="M37" i="1"/>
  <c r="M33" i="1"/>
  <c r="M29" i="1"/>
  <c r="M25" i="1"/>
  <c r="M21" i="1"/>
  <c r="M17" i="1"/>
  <c r="M13" i="1"/>
  <c r="M54" i="1"/>
  <c r="M42" i="1"/>
  <c r="M76" i="1"/>
  <c r="M72" i="1"/>
  <c r="M68" i="1"/>
  <c r="M64" i="1"/>
  <c r="M60" i="1"/>
  <c r="M56" i="1"/>
  <c r="M36" i="1"/>
  <c r="M32" i="1"/>
  <c r="M28" i="1"/>
  <c r="M24" i="1"/>
  <c r="M20" i="1"/>
  <c r="M16" i="1"/>
  <c r="M50" i="1"/>
  <c r="M46" i="1"/>
  <c r="M79" i="1"/>
  <c r="M71" i="1"/>
  <c r="M67" i="1"/>
  <c r="M59" i="1"/>
  <c r="M55" i="1"/>
  <c r="M51" i="1"/>
  <c r="M43" i="1"/>
  <c r="M39" i="1"/>
  <c r="M35" i="1"/>
  <c r="M31" i="1"/>
  <c r="M27" i="1"/>
  <c r="M23" i="1"/>
  <c r="M19" i="1"/>
  <c r="M15" i="1"/>
  <c r="L7" i="1"/>
  <c r="M70" i="1"/>
  <c r="M34" i="1"/>
  <c r="M14" i="1"/>
  <c r="M30" i="1"/>
  <c r="K7" i="1"/>
  <c r="M38" i="1"/>
  <c r="M22" i="1"/>
  <c r="M26" i="1"/>
  <c r="W9" i="1"/>
  <c r="W11" i="1"/>
  <c r="W7" i="1" l="1"/>
</calcChain>
</file>

<file path=xl/sharedStrings.xml><?xml version="1.0" encoding="utf-8"?>
<sst xmlns="http://schemas.openxmlformats.org/spreadsheetml/2006/main" count="150" uniqueCount="124">
  <si>
    <t xml:space="preserve"> </t>
    <phoneticPr fontId="4"/>
  </si>
  <si>
    <t>　表－４</t>
    <rPh sb="1" eb="2">
      <t>ヒョウ</t>
    </rPh>
    <phoneticPr fontId="4"/>
  </si>
  <si>
    <t>　市町村別の事業所数、従業者数、製造品出荷額等、付加価値額（従業者４人以上）</t>
    <rPh sb="1" eb="4">
      <t>シチョウソン</t>
    </rPh>
    <rPh sb="4" eb="5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8">
      <t>セイゾウ</t>
    </rPh>
    <rPh sb="18" eb="19">
      <t>ヒン</t>
    </rPh>
    <rPh sb="19" eb="22">
      <t>シュッカガク</t>
    </rPh>
    <rPh sb="22" eb="23">
      <t>トウ</t>
    </rPh>
    <rPh sb="24" eb="26">
      <t>フカ</t>
    </rPh>
    <rPh sb="26" eb="28">
      <t>カチ</t>
    </rPh>
    <rPh sb="28" eb="29">
      <t>ガク</t>
    </rPh>
    <rPh sb="30" eb="33">
      <t>ジュウギョウシャ</t>
    </rPh>
    <rPh sb="34" eb="37">
      <t>ニンイジョウ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</si>
  <si>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</si>
  <si>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  業  者  数</t>
    <phoneticPr fontId="5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</si>
  <si>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5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</si>
  <si>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5"/>
  </si>
  <si>
    <t xml:space="preserve">  区　　　　分　</t>
  </si>
  <si>
    <t xml:space="preserve">22年
</t>
    <rPh sb="2" eb="3">
      <t>ネン</t>
    </rPh>
    <phoneticPr fontId="5"/>
  </si>
  <si>
    <t xml:space="preserve">23年
</t>
    <rPh sb="2" eb="3">
      <t>ネン</t>
    </rPh>
    <phoneticPr fontId="5"/>
  </si>
  <si>
    <t>増減値</t>
  </si>
  <si>
    <t>前年比</t>
    <rPh sb="0" eb="3">
      <t>ゼンネンヒ</t>
    </rPh>
    <phoneticPr fontId="5"/>
  </si>
  <si>
    <t>構成比</t>
    <rPh sb="0" eb="3">
      <t>コウセイヒ</t>
    </rPh>
    <phoneticPr fontId="5"/>
  </si>
  <si>
    <t>　　　　　</t>
  </si>
  <si>
    <t>%</t>
    <phoneticPr fontId="5"/>
  </si>
  <si>
    <t>%</t>
  </si>
  <si>
    <t>人</t>
  </si>
  <si>
    <t>人</t>
    <rPh sb="0" eb="1">
      <t>ヒト</t>
    </rPh>
    <phoneticPr fontId="5"/>
  </si>
  <si>
    <t>百万円</t>
  </si>
  <si>
    <t>百万円</t>
    <rPh sb="0" eb="1">
      <t>ヒャク</t>
    </rPh>
    <rPh sb="1" eb="3">
      <t>マンエン</t>
    </rPh>
    <phoneticPr fontId="5"/>
  </si>
  <si>
    <t>県        計</t>
    <phoneticPr fontId="5"/>
  </si>
  <si>
    <t>市        計</t>
    <rPh sb="0" eb="1">
      <t>シ</t>
    </rPh>
    <rPh sb="9" eb="10">
      <t>ケイ</t>
    </rPh>
    <phoneticPr fontId="5"/>
  </si>
  <si>
    <t>郡        計</t>
    <rPh sb="0" eb="1">
      <t>グン</t>
    </rPh>
    <rPh sb="9" eb="10">
      <t>ケイ</t>
    </rPh>
    <phoneticPr fontId="5"/>
  </si>
  <si>
    <t>岐阜圏域</t>
    <rPh sb="0" eb="2">
      <t>ギフ</t>
    </rPh>
    <rPh sb="2" eb="4">
      <t>ケンイキ</t>
    </rPh>
    <phoneticPr fontId="5"/>
  </si>
  <si>
    <t>西濃圏域</t>
    <rPh sb="0" eb="2">
      <t>セイノウ</t>
    </rPh>
    <rPh sb="2" eb="4">
      <t>ケンイキ</t>
    </rPh>
    <phoneticPr fontId="4"/>
  </si>
  <si>
    <t>中濃圏域</t>
    <rPh sb="0" eb="2">
      <t>チュウノウ</t>
    </rPh>
    <rPh sb="2" eb="4">
      <t>ケンイキ</t>
    </rPh>
    <phoneticPr fontId="4"/>
  </si>
  <si>
    <t>東濃圏域</t>
    <rPh sb="0" eb="2">
      <t>トウノウ</t>
    </rPh>
    <rPh sb="2" eb="4">
      <t>ケンイキ</t>
    </rPh>
    <phoneticPr fontId="4"/>
  </si>
  <si>
    <t>飛騨圏域</t>
    <rPh sb="0" eb="2">
      <t>ヒダ</t>
    </rPh>
    <rPh sb="2" eb="4">
      <t>ケンイキ</t>
    </rPh>
    <phoneticPr fontId="4"/>
  </si>
  <si>
    <t>２０１</t>
  </si>
  <si>
    <t>　岐   阜   市</t>
    <rPh sb="1" eb="2">
      <t>チマタ</t>
    </rPh>
    <rPh sb="5" eb="6">
      <t>ユタカ</t>
    </rPh>
    <rPh sb="9" eb="10">
      <t>シ</t>
    </rPh>
    <phoneticPr fontId="5"/>
  </si>
  <si>
    <t>２０２</t>
  </si>
  <si>
    <t>　大   垣   市</t>
    <rPh sb="1" eb="2">
      <t>ダイ</t>
    </rPh>
    <rPh sb="5" eb="6">
      <t>カキ</t>
    </rPh>
    <rPh sb="9" eb="10">
      <t>シ</t>
    </rPh>
    <phoneticPr fontId="5"/>
  </si>
  <si>
    <t>２０３</t>
  </si>
  <si>
    <t>　高   山   市</t>
    <rPh sb="1" eb="2">
      <t>タカ</t>
    </rPh>
    <rPh sb="5" eb="6">
      <t>ヤマ</t>
    </rPh>
    <rPh sb="9" eb="10">
      <t>シ</t>
    </rPh>
    <phoneticPr fontId="5"/>
  </si>
  <si>
    <t>２０４</t>
  </si>
  <si>
    <t>　多 治 見 市</t>
    <rPh sb="1" eb="2">
      <t>タ</t>
    </rPh>
    <rPh sb="3" eb="4">
      <t>オサム</t>
    </rPh>
    <rPh sb="5" eb="6">
      <t>ミ</t>
    </rPh>
    <rPh sb="7" eb="8">
      <t>シ</t>
    </rPh>
    <phoneticPr fontId="5"/>
  </si>
  <si>
    <t>２０５</t>
  </si>
  <si>
    <t>　関         市</t>
    <rPh sb="1" eb="2">
      <t>セキ</t>
    </rPh>
    <rPh sb="11" eb="12">
      <t>シ</t>
    </rPh>
    <phoneticPr fontId="5"/>
  </si>
  <si>
    <t>２０６</t>
  </si>
  <si>
    <t>　中 津 川 市</t>
    <rPh sb="1" eb="2">
      <t>ナカ</t>
    </rPh>
    <rPh sb="3" eb="4">
      <t>ツ</t>
    </rPh>
    <rPh sb="5" eb="6">
      <t>カワ</t>
    </rPh>
    <rPh sb="7" eb="8">
      <t>シ</t>
    </rPh>
    <phoneticPr fontId="5"/>
  </si>
  <si>
    <t>２０７</t>
  </si>
  <si>
    <t>　美   濃   市</t>
    <rPh sb="1" eb="2">
      <t>ビ</t>
    </rPh>
    <rPh sb="5" eb="6">
      <t>ノウ</t>
    </rPh>
    <rPh sb="9" eb="10">
      <t>シ</t>
    </rPh>
    <phoneticPr fontId="5"/>
  </si>
  <si>
    <t>２０８</t>
  </si>
  <si>
    <t>　瑞   浪   市</t>
    <rPh sb="1" eb="2">
      <t>ズイ</t>
    </rPh>
    <rPh sb="5" eb="6">
      <t>ナミ</t>
    </rPh>
    <rPh sb="9" eb="10">
      <t>シ</t>
    </rPh>
    <phoneticPr fontId="5"/>
  </si>
  <si>
    <t>２０９</t>
  </si>
  <si>
    <t>　羽   島   市</t>
    <rPh sb="1" eb="2">
      <t>ハネ</t>
    </rPh>
    <rPh sb="5" eb="6">
      <t>シマ</t>
    </rPh>
    <rPh sb="9" eb="10">
      <t>シ</t>
    </rPh>
    <phoneticPr fontId="5"/>
  </si>
  <si>
    <t>２１０</t>
  </si>
  <si>
    <t>　恵   那   市</t>
    <rPh sb="1" eb="2">
      <t>メグミ</t>
    </rPh>
    <rPh sb="5" eb="6">
      <t>トモ</t>
    </rPh>
    <rPh sb="9" eb="10">
      <t>シ</t>
    </rPh>
    <phoneticPr fontId="5"/>
  </si>
  <si>
    <t>２１１</t>
  </si>
  <si>
    <t>　美濃加茂市</t>
    <rPh sb="1" eb="2">
      <t>ビ</t>
    </rPh>
    <rPh sb="2" eb="3">
      <t>ノウ</t>
    </rPh>
    <rPh sb="3" eb="4">
      <t>カ</t>
    </rPh>
    <rPh sb="4" eb="5">
      <t>シゲル</t>
    </rPh>
    <rPh sb="5" eb="6">
      <t>シ</t>
    </rPh>
    <phoneticPr fontId="5"/>
  </si>
  <si>
    <t>２１２</t>
  </si>
  <si>
    <t>　土   岐   市</t>
    <rPh sb="1" eb="2">
      <t>ツチ</t>
    </rPh>
    <rPh sb="5" eb="6">
      <t>チマタ</t>
    </rPh>
    <rPh sb="9" eb="10">
      <t>シ</t>
    </rPh>
    <phoneticPr fontId="5"/>
  </si>
  <si>
    <t>２１３</t>
  </si>
  <si>
    <t>　各 務 原 市</t>
    <rPh sb="1" eb="2">
      <t>カク</t>
    </rPh>
    <rPh sb="3" eb="4">
      <t>ツトム</t>
    </rPh>
    <rPh sb="5" eb="6">
      <t>ハラ</t>
    </rPh>
    <rPh sb="7" eb="8">
      <t>シ</t>
    </rPh>
    <phoneticPr fontId="5"/>
  </si>
  <si>
    <t>２１４</t>
  </si>
  <si>
    <t>　可   児   市</t>
    <rPh sb="1" eb="2">
      <t>カ</t>
    </rPh>
    <rPh sb="5" eb="6">
      <t>ジ</t>
    </rPh>
    <rPh sb="9" eb="10">
      <t>シ</t>
    </rPh>
    <phoneticPr fontId="5"/>
  </si>
  <si>
    <t>２１５</t>
  </si>
  <si>
    <t>　山   県   市</t>
    <rPh sb="1" eb="2">
      <t>ヤマ</t>
    </rPh>
    <rPh sb="5" eb="6">
      <t>ケン</t>
    </rPh>
    <rPh sb="9" eb="10">
      <t>シ</t>
    </rPh>
    <phoneticPr fontId="15"/>
  </si>
  <si>
    <t>２１６</t>
  </si>
  <si>
    <t>　瑞   穂   市</t>
    <rPh sb="1" eb="2">
      <t>ズイ</t>
    </rPh>
    <rPh sb="5" eb="6">
      <t>ホ</t>
    </rPh>
    <rPh sb="9" eb="10">
      <t>シ</t>
    </rPh>
    <phoneticPr fontId="15"/>
  </si>
  <si>
    <t>２１７</t>
  </si>
  <si>
    <t>　飛   騨   市</t>
    <rPh sb="1" eb="2">
      <t>トビ</t>
    </rPh>
    <rPh sb="5" eb="6">
      <t>ダン</t>
    </rPh>
    <rPh sb="9" eb="10">
      <t>シ</t>
    </rPh>
    <phoneticPr fontId="15"/>
  </si>
  <si>
    <t>２１８</t>
  </si>
  <si>
    <t>　本   巣   市</t>
    <rPh sb="1" eb="2">
      <t>ホン</t>
    </rPh>
    <rPh sb="5" eb="6">
      <t>ス</t>
    </rPh>
    <rPh sb="9" eb="10">
      <t>シ</t>
    </rPh>
    <phoneticPr fontId="15"/>
  </si>
  <si>
    <t>２１９</t>
  </si>
  <si>
    <t>　郡   上   市</t>
    <rPh sb="1" eb="2">
      <t>グン</t>
    </rPh>
    <rPh sb="5" eb="6">
      <t>ウエ</t>
    </rPh>
    <rPh sb="9" eb="10">
      <t>シ</t>
    </rPh>
    <phoneticPr fontId="15"/>
  </si>
  <si>
    <t>２２０</t>
  </si>
  <si>
    <t>　下   呂   市</t>
    <rPh sb="1" eb="2">
      <t>シタ</t>
    </rPh>
    <rPh sb="5" eb="6">
      <t>ロ</t>
    </rPh>
    <rPh sb="9" eb="10">
      <t>シ</t>
    </rPh>
    <phoneticPr fontId="15"/>
  </si>
  <si>
    <t>２２１</t>
  </si>
  <si>
    <t>　海   津   市</t>
    <rPh sb="1" eb="2">
      <t>ウミ</t>
    </rPh>
    <rPh sb="5" eb="6">
      <t>ツ</t>
    </rPh>
    <rPh sb="9" eb="10">
      <t>シ</t>
    </rPh>
    <phoneticPr fontId="15"/>
  </si>
  <si>
    <t>羽島郡</t>
  </si>
  <si>
    <t>３０２</t>
  </si>
  <si>
    <t>岐南町</t>
  </si>
  <si>
    <t>３０３</t>
  </si>
  <si>
    <t>笠松町</t>
  </si>
  <si>
    <t>養老郡</t>
  </si>
  <si>
    <t>３４１</t>
  </si>
  <si>
    <t>養老町</t>
  </si>
  <si>
    <t>不破郡</t>
  </si>
  <si>
    <t>３６１</t>
  </si>
  <si>
    <t>垂井町</t>
  </si>
  <si>
    <t>３６２</t>
  </si>
  <si>
    <t>関ヶ原町</t>
  </si>
  <si>
    <t>安八郡</t>
  </si>
  <si>
    <t>３８１</t>
  </si>
  <si>
    <t>神戸町</t>
  </si>
  <si>
    <t>３８２</t>
  </si>
  <si>
    <t>輪之内町</t>
  </si>
  <si>
    <t>３８３</t>
  </si>
  <si>
    <t>安八町</t>
  </si>
  <si>
    <t>揖斐郡</t>
  </si>
  <si>
    <t>４０１</t>
  </si>
  <si>
    <t>揖斐川町</t>
  </si>
  <si>
    <t>４０３</t>
  </si>
  <si>
    <t>大野町</t>
  </si>
  <si>
    <t>４０４</t>
  </si>
  <si>
    <t>池田町</t>
  </si>
  <si>
    <t>本巣郡</t>
  </si>
  <si>
    <t>４２１</t>
  </si>
  <si>
    <t>北方町</t>
  </si>
  <si>
    <t>加茂郡</t>
  </si>
  <si>
    <t>５０１</t>
  </si>
  <si>
    <t>坂祝町</t>
  </si>
  <si>
    <t>５０２</t>
  </si>
  <si>
    <t>富加町</t>
  </si>
  <si>
    <t>５０３</t>
  </si>
  <si>
    <t>川辺町</t>
  </si>
  <si>
    <t>５０４</t>
  </si>
  <si>
    <t>七宗町</t>
  </si>
  <si>
    <t>５０５</t>
  </si>
  <si>
    <t>八百津町</t>
  </si>
  <si>
    <t>５０６</t>
  </si>
  <si>
    <t>白川町</t>
  </si>
  <si>
    <t>５０７</t>
  </si>
  <si>
    <t>東白川村</t>
  </si>
  <si>
    <t>可児郡</t>
  </si>
  <si>
    <t>５２１</t>
  </si>
  <si>
    <t>御嵩町</t>
  </si>
  <si>
    <t>大野郡</t>
  </si>
  <si>
    <t>６０４</t>
  </si>
  <si>
    <t>白川村</t>
  </si>
  <si>
    <t>注1)付加価値額は、粗付加価値額（従業者２９人以下の事業所）での集計を含む。</t>
    <rPh sb="0" eb="1">
      <t>チュウ</t>
    </rPh>
    <rPh sb="3" eb="7">
      <t>フカカチ</t>
    </rPh>
    <rPh sb="7" eb="8">
      <t>ガク</t>
    </rPh>
    <rPh sb="10" eb="11">
      <t>ソ</t>
    </rPh>
    <rPh sb="11" eb="15">
      <t>フカカチ</t>
    </rPh>
    <rPh sb="15" eb="16">
      <t>ガク</t>
    </rPh>
    <rPh sb="17" eb="20">
      <t>ジュウギョウシャ</t>
    </rPh>
    <rPh sb="22" eb="25">
      <t>ニンイカ</t>
    </rPh>
    <rPh sb="26" eb="29">
      <t>ジギョウショ</t>
    </rPh>
    <rPh sb="32" eb="34">
      <t>シュウケイ</t>
    </rPh>
    <rPh sb="35" eb="36">
      <t>フク</t>
    </rPh>
    <phoneticPr fontId="5"/>
  </si>
  <si>
    <t>注2）金額表示の単位は百万円とし、単位未満は四捨五入している。</t>
    <rPh sb="0" eb="1">
      <t>チュウ</t>
    </rPh>
    <rPh sb="3" eb="5">
      <t>キンガク</t>
    </rPh>
    <rPh sb="5" eb="7">
      <t>ヒョウジ</t>
    </rPh>
    <rPh sb="8" eb="10">
      <t>タンイ</t>
    </rPh>
    <rPh sb="11" eb="12">
      <t>ヒャク</t>
    </rPh>
    <rPh sb="12" eb="14">
      <t>マンエン</t>
    </rPh>
    <rPh sb="17" eb="19">
      <t>タンイ</t>
    </rPh>
    <rPh sb="19" eb="21">
      <t>ミマン</t>
    </rPh>
    <rPh sb="22" eb="26">
      <t>シシャゴニュウ</t>
    </rPh>
    <phoneticPr fontId="5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</si>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</sst>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;&quot;▲ &quot;0.0"/>
    <numFmt numFmtId="178" formatCode="#,##0;&quot;△ &quot;#,##0"/>
    <numFmt numFmtId="179" formatCode="0.0;&quot;△ &quot;0.0"/>
    <numFmt numFmtId="180" formatCode="#,##0.0"/>
    <numFmt numFmtId="181" formatCode="#,##0.0_ "/>
    <numFmt numFmtId="182" formatCode="###\ ###\ ###;&quot;△&quot;###\ ###\ ###"/>
  </numFmts>
  <fonts count="16">
    <font>
      <sz val="11"/>
      <name val="ＭＳ Ｐゴシック"/>
      <family val="3"/>
      <charset val="128"/>
    </font>
    <font>
      <sz val="9.5500000000000007"/>
      <name val="ＭＳ 明朝"/>
      <family val="1"/>
      <charset val="128"/>
    </font>
    <font>
      <sz val="9.5500000000000007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9.5500000000000007"/>
      <name val="ＭＳ Ｐゴシック"/>
      <family val="3"/>
      <charset val="128"/>
    </font>
    <font>
      <i/>
      <sz val="9.5500000000000007"/>
      <name val="ＭＳ Ｐゴシック"/>
      <family val="3"/>
      <charset val="128"/>
    </font>
    <font>
      <sz val="9.5"/>
      <name val="ＭＳ 明朝"/>
      <family val="1"/>
      <charset val="128"/>
    </font>
    <font>
      <i/>
      <sz val="9.5"/>
      <name val="ＭＳ Ｐゴシック"/>
      <family val="3"/>
      <charset val="128"/>
    </font>
    <font>
      <sz val="9.5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8"/>
      </top>
      <bottom style="double">
        <color indexed="8"/>
      </bottom>
      <diagonal/>
    </border>
    <border>
      <left/>
      <right style="thin">
        <color indexed="64"/>
      </right>
      <top style="thick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8"/>
      </top>
      <bottom style="double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>
      <alignment horizontal="center"/>
    </xf>
    <xf numFmtId="0" fontId="6" fillId="0" borderId="0" xfId="0" applyFont="1" applyFill="1">
      <alignment vertical="center"/>
    </xf>
    <xf numFmtId="0" fontId="7" fillId="0" borderId="0" xfId="2" applyFont="1" applyAlignment="1">
      <alignment horizontal="center"/>
    </xf>
    <xf numFmtId="176" fontId="2" fillId="0" borderId="0" xfId="2" applyNumberFormat="1" applyFont="1" applyAlignment="1">
      <alignment horizontal="center"/>
    </xf>
    <xf numFmtId="177" fontId="2" fillId="0" borderId="0" xfId="2" applyNumberFormat="1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 applyFont="1" applyAlignment="1"/>
    <xf numFmtId="0" fontId="7" fillId="0" borderId="0" xfId="2" applyFont="1" applyAlignment="1"/>
    <xf numFmtId="176" fontId="7" fillId="0" borderId="0" xfId="2" applyNumberFormat="1" applyFont="1" applyAlignment="1"/>
    <xf numFmtId="0" fontId="2" fillId="0" borderId="0" xfId="2" applyFont="1" applyAlignment="1"/>
    <xf numFmtId="0" fontId="8" fillId="0" borderId="0" xfId="2" applyFont="1" applyAlignment="1"/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7" fillId="0" borderId="2" xfId="3" applyFont="1" applyBorder="1" applyAlignment="1">
      <alignment horizont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3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2" applyFont="1" applyBorder="1" applyAlignment="1">
      <alignment horizontal="center" wrapText="1"/>
    </xf>
    <xf numFmtId="0" fontId="7" fillId="0" borderId="7" xfId="2" applyFont="1" applyBorder="1" applyAlignment="1">
      <alignment horizontal="center" wrapText="1"/>
    </xf>
    <xf numFmtId="0" fontId="7" fillId="0" borderId="8" xfId="2" applyFont="1" applyBorder="1" applyAlignment="1"/>
    <xf numFmtId="0" fontId="7" fillId="0" borderId="7" xfId="2" applyFont="1" applyBorder="1" applyAlignment="1"/>
    <xf numFmtId="0" fontId="7" fillId="0" borderId="9" xfId="2" applyFont="1" applyBorder="1" applyAlignment="1"/>
    <xf numFmtId="0" fontId="2" fillId="0" borderId="5" xfId="3" applyFont="1" applyBorder="1" applyAlignment="1"/>
    <xf numFmtId="0" fontId="2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176" fontId="9" fillId="0" borderId="12" xfId="2" applyNumberFormat="1" applyFont="1" applyBorder="1" applyAlignment="1">
      <alignment horizontal="center"/>
    </xf>
    <xf numFmtId="177" fontId="9" fillId="0" borderId="12" xfId="2" applyNumberFormat="1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2" fillId="0" borderId="14" xfId="3" applyFont="1" applyBorder="1" applyAlignment="1">
      <alignment horizontal="center"/>
    </xf>
    <xf numFmtId="0" fontId="2" fillId="0" borderId="15" xfId="3" applyFont="1" applyBorder="1" applyAlignment="1">
      <alignment horizontal="center"/>
    </xf>
    <xf numFmtId="0" fontId="7" fillId="0" borderId="15" xfId="3" applyFont="1" applyBorder="1" applyAlignment="1">
      <alignment horizontal="center"/>
    </xf>
    <xf numFmtId="0" fontId="2" fillId="0" borderId="15" xfId="3" applyFont="1" applyBorder="1" applyAlignment="1">
      <alignment horizontal="right"/>
    </xf>
    <xf numFmtId="0" fontId="2" fillId="0" borderId="16" xfId="3" applyFont="1" applyBorder="1" applyAlignment="1">
      <alignment horizontal="right"/>
    </xf>
    <xf numFmtId="0" fontId="2" fillId="0" borderId="17" xfId="3" applyFont="1" applyBorder="1" applyAlignment="1">
      <alignment horizontal="right"/>
    </xf>
    <xf numFmtId="0" fontId="2" fillId="0" borderId="18" xfId="3" applyFont="1" applyBorder="1" applyAlignment="1">
      <alignment horizontal="right"/>
    </xf>
    <xf numFmtId="0" fontId="10" fillId="0" borderId="19" xfId="3" applyFont="1" applyBorder="1" applyAlignment="1">
      <alignment horizontal="center"/>
    </xf>
    <xf numFmtId="178" fontId="2" fillId="0" borderId="20" xfId="3" applyNumberFormat="1" applyFont="1" applyBorder="1" applyAlignment="1"/>
    <xf numFmtId="178" fontId="7" fillId="0" borderId="20" xfId="3" applyNumberFormat="1" applyFont="1" applyBorder="1" applyAlignment="1"/>
    <xf numFmtId="178" fontId="2" fillId="0" borderId="20" xfId="3" applyNumberFormat="1" applyFont="1" applyBorder="1" applyAlignment="1">
      <alignment horizontal="right"/>
    </xf>
    <xf numFmtId="179" fontId="2" fillId="0" borderId="21" xfId="2" applyNumberFormat="1" applyFont="1" applyBorder="1" applyAlignment="1"/>
    <xf numFmtId="180" fontId="2" fillId="0" borderId="22" xfId="3" applyNumberFormat="1" applyFont="1" applyBorder="1" applyAlignment="1"/>
    <xf numFmtId="178" fontId="2" fillId="0" borderId="20" xfId="1" applyNumberFormat="1" applyFont="1" applyBorder="1" applyAlignment="1">
      <alignment horizontal="right"/>
    </xf>
    <xf numFmtId="178" fontId="2" fillId="0" borderId="23" xfId="3" applyNumberFormat="1" applyFont="1" applyBorder="1" applyAlignment="1">
      <alignment horizontal="center"/>
    </xf>
    <xf numFmtId="178" fontId="7" fillId="0" borderId="23" xfId="3" applyNumberFormat="1" applyFont="1" applyBorder="1" applyAlignment="1">
      <alignment horizontal="center"/>
    </xf>
    <xf numFmtId="178" fontId="2" fillId="0" borderId="23" xfId="3" applyNumberFormat="1" applyFont="1" applyBorder="1" applyAlignment="1">
      <alignment horizontal="right"/>
    </xf>
    <xf numFmtId="179" fontId="2" fillId="0" borderId="0" xfId="3" applyNumberFormat="1" applyFont="1" applyBorder="1" applyAlignment="1">
      <alignment horizontal="center"/>
    </xf>
    <xf numFmtId="0" fontId="2" fillId="0" borderId="24" xfId="3" applyFont="1" applyBorder="1" applyAlignment="1">
      <alignment horizontal="center"/>
    </xf>
    <xf numFmtId="178" fontId="2" fillId="0" borderId="0" xfId="3" applyNumberFormat="1" applyFont="1" applyBorder="1" applyAlignment="1">
      <alignment horizontal="center"/>
    </xf>
    <xf numFmtId="179" fontId="2" fillId="0" borderId="25" xfId="3" applyNumberFormat="1" applyFont="1" applyBorder="1" applyAlignment="1">
      <alignment horizontal="center"/>
    </xf>
    <xf numFmtId="178" fontId="2" fillId="0" borderId="0" xfId="1" applyNumberFormat="1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178" fontId="11" fillId="0" borderId="23" xfId="3" applyNumberFormat="1" applyFont="1" applyBorder="1" applyAlignment="1">
      <alignment horizontal="right"/>
    </xf>
    <xf numFmtId="178" fontId="10" fillId="0" borderId="23" xfId="3" applyNumberFormat="1" applyFont="1" applyBorder="1" applyAlignment="1">
      <alignment horizontal="right"/>
    </xf>
    <xf numFmtId="179" fontId="11" fillId="0" borderId="25" xfId="2" applyNumberFormat="1" applyFont="1" applyBorder="1" applyAlignment="1"/>
    <xf numFmtId="177" fontId="11" fillId="0" borderId="24" xfId="3" applyNumberFormat="1" applyFont="1" applyBorder="1" applyAlignment="1">
      <alignment horizontal="right"/>
    </xf>
    <xf numFmtId="180" fontId="11" fillId="0" borderId="26" xfId="3" applyNumberFormat="1" applyFont="1" applyBorder="1" applyAlignment="1">
      <alignment horizontal="right"/>
    </xf>
    <xf numFmtId="179" fontId="11" fillId="0" borderId="23" xfId="3" applyNumberFormat="1" applyFont="1" applyBorder="1" applyAlignment="1">
      <alignment horizontal="right"/>
    </xf>
    <xf numFmtId="181" fontId="11" fillId="0" borderId="26" xfId="3" applyNumberFormat="1" applyFont="1" applyBorder="1" applyAlignment="1">
      <alignment horizontal="right"/>
    </xf>
    <xf numFmtId="177" fontId="2" fillId="0" borderId="24" xfId="3" applyNumberFormat="1" applyFont="1" applyBorder="1" applyAlignment="1">
      <alignment horizontal="right"/>
    </xf>
    <xf numFmtId="179" fontId="11" fillId="0" borderId="27" xfId="2" applyNumberFormat="1" applyFont="1" applyBorder="1" applyAlignment="1"/>
    <xf numFmtId="180" fontId="11" fillId="0" borderId="28" xfId="3" applyNumberFormat="1" applyFont="1" applyBorder="1" applyAlignment="1">
      <alignment horizontal="right"/>
    </xf>
    <xf numFmtId="178" fontId="11" fillId="0" borderId="23" xfId="1" applyNumberFormat="1" applyFont="1" applyBorder="1" applyAlignment="1">
      <alignment horizontal="right"/>
    </xf>
    <xf numFmtId="179" fontId="11" fillId="0" borderId="0" xfId="2" applyNumberFormat="1" applyFont="1" applyBorder="1" applyAlignment="1"/>
    <xf numFmtId="179" fontId="11" fillId="0" borderId="27" xfId="3" applyNumberFormat="1" applyFont="1" applyBorder="1" applyAlignment="1">
      <alignment horizontal="right"/>
    </xf>
    <xf numFmtId="181" fontId="11" fillId="0" borderId="28" xfId="3" applyNumberFormat="1" applyFont="1" applyBorder="1" applyAlignment="1">
      <alignment horizontal="right"/>
    </xf>
    <xf numFmtId="0" fontId="10" fillId="0" borderId="29" xfId="3" applyFont="1" applyBorder="1" applyAlignment="1">
      <alignment horizontal="center"/>
    </xf>
    <xf numFmtId="178" fontId="11" fillId="0" borderId="23" xfId="3" applyNumberFormat="1" applyFont="1" applyBorder="1" applyAlignment="1"/>
    <xf numFmtId="178" fontId="10" fillId="0" borderId="23" xfId="3" applyNumberFormat="1" applyFont="1" applyBorder="1" applyAlignment="1"/>
    <xf numFmtId="178" fontId="11" fillId="0" borderId="23" xfId="4" applyNumberFormat="1" applyFont="1" applyFill="1" applyBorder="1" applyAlignment="1"/>
    <xf numFmtId="178" fontId="10" fillId="0" borderId="23" xfId="4" applyNumberFormat="1" applyFont="1" applyFill="1" applyBorder="1" applyAlignment="1"/>
    <xf numFmtId="178" fontId="13" fillId="0" borderId="27" xfId="5" applyNumberFormat="1" applyFont="1" applyBorder="1" applyAlignment="1"/>
    <xf numFmtId="180" fontId="13" fillId="0" borderId="26" xfId="5" applyNumberFormat="1" applyFont="1" applyBorder="1" applyAlignment="1"/>
    <xf numFmtId="178" fontId="13" fillId="0" borderId="27" xfId="1" applyNumberFormat="1" applyFont="1" applyBorder="1" applyAlignment="1"/>
    <xf numFmtId="179" fontId="2" fillId="0" borderId="27" xfId="3" applyNumberFormat="1" applyFont="1" applyBorder="1" applyAlignment="1">
      <alignment horizontal="right"/>
    </xf>
    <xf numFmtId="177" fontId="2" fillId="0" borderId="28" xfId="3" applyNumberFormat="1" applyFont="1" applyBorder="1" applyAlignment="1">
      <alignment horizontal="right"/>
    </xf>
    <xf numFmtId="178" fontId="2" fillId="0" borderId="23" xfId="1" applyNumberFormat="1" applyFont="1" applyBorder="1" applyAlignment="1">
      <alignment horizontal="right"/>
    </xf>
    <xf numFmtId="179" fontId="2" fillId="0" borderId="0" xfId="3" applyNumberFormat="1" applyFont="1" applyBorder="1" applyAlignment="1">
      <alignment horizontal="right"/>
    </xf>
    <xf numFmtId="0" fontId="2" fillId="0" borderId="5" xfId="3" applyFont="1" applyBorder="1" applyAlignment="1">
      <alignment horizontal="left"/>
    </xf>
    <xf numFmtId="178" fontId="7" fillId="0" borderId="23" xfId="3" applyNumberFormat="1" applyFont="1" applyBorder="1" applyAlignment="1">
      <alignment horizontal="right"/>
    </xf>
    <xf numFmtId="179" fontId="2" fillId="0" borderId="25" xfId="2" applyNumberFormat="1" applyFont="1" applyBorder="1" applyAlignment="1"/>
    <xf numFmtId="0" fontId="14" fillId="0" borderId="5" xfId="3" applyFont="1" applyBorder="1" applyAlignment="1">
      <alignment horizontal="left"/>
    </xf>
    <xf numFmtId="178" fontId="2" fillId="0" borderId="23" xfId="3" applyNumberFormat="1" applyFont="1" applyBorder="1" applyAlignment="1"/>
    <xf numFmtId="178" fontId="7" fillId="0" borderId="23" xfId="3" applyNumberFormat="1" applyFont="1" applyBorder="1" applyAlignment="1"/>
    <xf numFmtId="179" fontId="2" fillId="0" borderId="0" xfId="2" applyNumberFormat="1" applyFont="1" applyBorder="1" applyAlignment="1"/>
    <xf numFmtId="178" fontId="2" fillId="0" borderId="27" xfId="3" applyNumberFormat="1" applyFont="1" applyBorder="1" applyAlignment="1">
      <alignment horizontal="center"/>
    </xf>
    <xf numFmtId="178" fontId="2" fillId="0" borderId="27" xfId="3" applyNumberFormat="1" applyFont="1" applyBorder="1" applyAlignment="1">
      <alignment horizontal="right"/>
    </xf>
    <xf numFmtId="178" fontId="7" fillId="0" borderId="27" xfId="3" applyNumberFormat="1" applyFont="1" applyBorder="1" applyAlignment="1">
      <alignment horizontal="right"/>
    </xf>
    <xf numFmtId="0" fontId="2" fillId="0" borderId="30" xfId="3" applyFont="1" applyBorder="1" applyAlignment="1">
      <alignment horizontal="center"/>
    </xf>
    <xf numFmtId="38" fontId="7" fillId="0" borderId="31" xfId="3" applyNumberFormat="1" applyFont="1" applyBorder="1" applyAlignment="1">
      <alignment horizontal="right"/>
    </xf>
    <xf numFmtId="176" fontId="11" fillId="0" borderId="31" xfId="3" applyNumberFormat="1" applyFont="1" applyBorder="1" applyAlignment="1">
      <alignment horizontal="right"/>
    </xf>
    <xf numFmtId="179" fontId="11" fillId="0" borderId="31" xfId="2" applyNumberFormat="1" applyFont="1" applyBorder="1" applyAlignment="1"/>
    <xf numFmtId="177" fontId="2" fillId="0" borderId="32" xfId="3" applyNumberFormat="1" applyFont="1" applyBorder="1" applyAlignment="1">
      <alignment horizontal="right"/>
    </xf>
    <xf numFmtId="38" fontId="2" fillId="0" borderId="33" xfId="3" applyNumberFormat="1" applyFont="1" applyBorder="1" applyAlignment="1">
      <alignment horizontal="right"/>
    </xf>
    <xf numFmtId="176" fontId="2" fillId="0" borderId="31" xfId="3" applyNumberFormat="1" applyFont="1" applyBorder="1" applyAlignment="1">
      <alignment horizontal="right"/>
    </xf>
    <xf numFmtId="177" fontId="2" fillId="0" borderId="31" xfId="2" applyNumberFormat="1" applyFont="1" applyBorder="1" applyAlignment="1"/>
    <xf numFmtId="177" fontId="2" fillId="0" borderId="34" xfId="3" applyNumberFormat="1" applyFont="1" applyBorder="1" applyAlignment="1">
      <alignment horizontal="right"/>
    </xf>
    <xf numFmtId="182" fontId="2" fillId="0" borderId="33" xfId="3" applyNumberFormat="1" applyFont="1" applyBorder="1" applyAlignment="1">
      <alignment horizontal="right"/>
    </xf>
    <xf numFmtId="182" fontId="7" fillId="0" borderId="31" xfId="3" applyNumberFormat="1" applyFont="1" applyBorder="1" applyAlignment="1">
      <alignment horizontal="right"/>
    </xf>
    <xf numFmtId="182" fontId="2" fillId="0" borderId="31" xfId="3" applyNumberFormat="1" applyFont="1" applyBorder="1" applyAlignment="1">
      <alignment horizontal="right"/>
    </xf>
    <xf numFmtId="182" fontId="7" fillId="0" borderId="31" xfId="1" applyNumberFormat="1" applyFont="1" applyBorder="1" applyAlignment="1">
      <alignment horizontal="right"/>
    </xf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14" fillId="0" borderId="0" xfId="3" applyFont="1" applyBorder="1" applyAlignment="1">
      <alignment horizontal="left"/>
    </xf>
    <xf numFmtId="0" fontId="14" fillId="0" borderId="0" xfId="3" applyFont="1" applyAlignment="1">
      <alignment horizontal="left"/>
    </xf>
  </cellXfs>
  <cellStyles count="6">
    <cellStyle name="桁区切り" xfId="1" builtinId="6"/>
    <cellStyle name="標準" xfId="0" builtinId="0"/>
    <cellStyle name="標準_表２" xfId="2"/>
    <cellStyle name="標準_表３（規模別）" xfId="5"/>
    <cellStyle name="標準_表４（地域別）" xfId="4"/>
    <cellStyle name="標準_表－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&#24180;&#12487;&#12540;&#12479;/&#24467;&#26989;&#32773;&#35215;&#27169;&#21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957/Desktop/&#12458;&#12540;&#12503;&#12531;&#12487;&#12540;&#12479;/&#20803;&#12487;&#12540;&#12479;/H24seizougyo-kakuhou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ー３"/>
      <sheetName val="従業者規模別 (2)"/>
      <sheetName val="従業者規模別"/>
      <sheetName val="３人以下"/>
      <sheetName val="４～９人"/>
      <sheetName val="１０～１９人"/>
      <sheetName val="２０～２９人"/>
      <sheetName val="３０～９９人"/>
      <sheetName val="100～299"/>
      <sheetName val="300人以上"/>
      <sheetName val="予備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－１ "/>
      <sheetName val="表－２"/>
      <sheetName val="表－３"/>
      <sheetName val="表－４"/>
      <sheetName val="表－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tabSelected="1" view="pageBreakPreview" zoomScaleNormal="100" zoomScaleSheetLayoutView="100" workbookViewId="0">
      <pane xSplit="3" topLeftCell="D1" activePane="topRight" state="frozen"/>
      <selection activeCell="K28" sqref="K28"/>
      <selection pane="topRight" activeCell="V75" sqref="V75"/>
    </sheetView>
  </sheetViews>
  <sheetFormatPr defaultColWidth="8" defaultRowHeight="12"/>
  <cols>
    <col min="1" max="2" width="8" style="12"/>
    <col min="3" max="3" width="11.125" style="12" customWidth="1"/>
    <col min="4" max="4" width="7.875" style="12" customWidth="1"/>
    <col min="5" max="5" width="8.75" style="105" customWidth="1"/>
    <col min="6" max="6" width="8.375" style="12" customWidth="1"/>
    <col min="7" max="7" width="7.125" style="12" customWidth="1"/>
    <col min="8" max="8" width="6.875" style="12" customWidth="1"/>
    <col min="9" max="9" width="7.625" style="12" customWidth="1"/>
    <col min="10" max="10" width="9.875" style="12" customWidth="1"/>
    <col min="11" max="11" width="8" style="12" customWidth="1"/>
    <col min="12" max="12" width="7.125" style="12" customWidth="1"/>
    <col min="13" max="13" width="6.875" style="12" customWidth="1"/>
    <col min="14" max="14" width="10" style="12" customWidth="1"/>
    <col min="15" max="15" width="10.875" style="12" customWidth="1"/>
    <col min="16" max="16" width="11.25" style="12" customWidth="1"/>
    <col min="17" max="17" width="7.125" style="12" customWidth="1"/>
    <col min="18" max="18" width="6.875" style="12" customWidth="1"/>
    <col min="19" max="19" width="10" style="12" customWidth="1"/>
    <col min="20" max="20" width="10.875" style="12" customWidth="1"/>
    <col min="21" max="21" width="9.625" style="12" customWidth="1"/>
    <col min="22" max="23" width="7.125" style="12" customWidth="1"/>
    <col min="24" max="16384" width="8" style="12"/>
  </cols>
  <sheetData>
    <row r="1" spans="1:34" s="1" customFormat="1" ht="17.25">
      <c r="A1" s="1" t="s">
        <v>0</v>
      </c>
      <c r="C1" s="2" t="s">
        <v>1</v>
      </c>
      <c r="E1" s="3"/>
      <c r="F1" s="4"/>
      <c r="G1" s="5"/>
      <c r="J1" s="3"/>
      <c r="K1" s="4"/>
      <c r="L1" s="5"/>
      <c r="O1" s="3"/>
      <c r="P1" s="4"/>
      <c r="Q1" s="5"/>
      <c r="S1" s="6"/>
      <c r="U1" s="3"/>
      <c r="V1" s="4"/>
      <c r="W1" s="5"/>
      <c r="Z1" s="3"/>
      <c r="AA1" s="4"/>
      <c r="AB1" s="5"/>
      <c r="AE1" s="3"/>
      <c r="AF1" s="4"/>
      <c r="AG1" s="5"/>
    </row>
    <row r="2" spans="1:34" s="1" customFormat="1" ht="18" thickBot="1">
      <c r="C2" s="7" t="s">
        <v>2</v>
      </c>
      <c r="D2" s="8"/>
      <c r="E2" s="8"/>
      <c r="F2" s="9"/>
      <c r="G2" s="5"/>
      <c r="H2" s="10"/>
      <c r="I2" s="10"/>
      <c r="J2" s="8"/>
      <c r="K2" s="4"/>
      <c r="L2" s="5"/>
      <c r="M2" s="10"/>
      <c r="N2" s="10"/>
      <c r="O2" s="8"/>
      <c r="P2" s="4"/>
      <c r="Q2" s="5"/>
      <c r="R2" s="10"/>
      <c r="S2" s="11"/>
      <c r="T2" s="10"/>
      <c r="U2" s="8"/>
      <c r="V2" s="4"/>
      <c r="W2" s="5"/>
      <c r="X2" s="10"/>
      <c r="Y2" s="10"/>
      <c r="Z2" s="8"/>
      <c r="AA2" s="4"/>
      <c r="AB2" s="5"/>
      <c r="AC2" s="10"/>
      <c r="AD2" s="10"/>
      <c r="AE2" s="8"/>
      <c r="AF2" s="4"/>
      <c r="AG2" s="5"/>
      <c r="AH2" s="10"/>
    </row>
    <row r="3" spans="1:34" ht="15" customHeight="1" thickTop="1">
      <c r="C3" s="13"/>
      <c r="D3" s="14" t="s">
        <v>3</v>
      </c>
      <c r="E3" s="15"/>
      <c r="F3" s="15"/>
      <c r="G3" s="15"/>
      <c r="H3" s="16"/>
      <c r="I3" s="17" t="s">
        <v>4</v>
      </c>
      <c r="J3" s="17"/>
      <c r="K3" s="17"/>
      <c r="L3" s="17"/>
      <c r="M3" s="18"/>
      <c r="N3" s="17" t="s">
        <v>5</v>
      </c>
      <c r="O3" s="17"/>
      <c r="P3" s="17"/>
      <c r="Q3" s="17"/>
      <c r="R3" s="18"/>
      <c r="S3" s="17" t="s">
        <v>6</v>
      </c>
      <c r="T3" s="17"/>
      <c r="U3" s="17"/>
      <c r="V3" s="17"/>
      <c r="W3" s="18"/>
    </row>
    <row r="4" spans="1:34" ht="15" customHeight="1">
      <c r="C4" s="19" t="s">
        <v>7</v>
      </c>
      <c r="D4" s="20" t="s">
        <v>8</v>
      </c>
      <c r="E4" s="21" t="s">
        <v>9</v>
      </c>
      <c r="F4" s="22"/>
      <c r="G4" s="23"/>
      <c r="H4" s="24"/>
      <c r="I4" s="20" t="s">
        <v>8</v>
      </c>
      <c r="J4" s="21" t="s">
        <v>9</v>
      </c>
      <c r="K4" s="22"/>
      <c r="L4" s="23"/>
      <c r="M4" s="24"/>
      <c r="N4" s="20" t="s">
        <v>8</v>
      </c>
      <c r="O4" s="21" t="s">
        <v>9</v>
      </c>
      <c r="P4" s="22"/>
      <c r="Q4" s="23"/>
      <c r="R4" s="24"/>
      <c r="S4" s="20" t="s">
        <v>8</v>
      </c>
      <c r="T4" s="21" t="s">
        <v>9</v>
      </c>
      <c r="U4" s="22"/>
      <c r="V4" s="23"/>
      <c r="W4" s="24"/>
    </row>
    <row r="5" spans="1:34" ht="15" customHeight="1">
      <c r="C5" s="25"/>
      <c r="D5" s="26"/>
      <c r="E5" s="27"/>
      <c r="F5" s="28" t="s">
        <v>10</v>
      </c>
      <c r="G5" s="29" t="s">
        <v>11</v>
      </c>
      <c r="H5" s="30" t="s">
        <v>12</v>
      </c>
      <c r="I5" s="26"/>
      <c r="J5" s="27"/>
      <c r="K5" s="28" t="s">
        <v>10</v>
      </c>
      <c r="L5" s="29" t="s">
        <v>11</v>
      </c>
      <c r="M5" s="30" t="s">
        <v>12</v>
      </c>
      <c r="N5" s="26"/>
      <c r="O5" s="27"/>
      <c r="P5" s="28" t="s">
        <v>10</v>
      </c>
      <c r="Q5" s="29" t="s">
        <v>11</v>
      </c>
      <c r="R5" s="30" t="s">
        <v>12</v>
      </c>
      <c r="S5" s="26"/>
      <c r="T5" s="27"/>
      <c r="U5" s="28" t="s">
        <v>10</v>
      </c>
      <c r="V5" s="29" t="s">
        <v>11</v>
      </c>
      <c r="W5" s="30" t="s">
        <v>12</v>
      </c>
    </row>
    <row r="6" spans="1:34" ht="15" customHeight="1" thickBot="1">
      <c r="C6" s="31" t="s">
        <v>13</v>
      </c>
      <c r="D6" s="32"/>
      <c r="E6" s="33"/>
      <c r="F6" s="34"/>
      <c r="G6" s="35" t="s">
        <v>14</v>
      </c>
      <c r="H6" s="36" t="s">
        <v>15</v>
      </c>
      <c r="I6" s="34" t="s">
        <v>16</v>
      </c>
      <c r="J6" s="34" t="s">
        <v>16</v>
      </c>
      <c r="K6" s="35" t="s">
        <v>17</v>
      </c>
      <c r="L6" s="37" t="s">
        <v>15</v>
      </c>
      <c r="M6" s="36" t="s">
        <v>15</v>
      </c>
      <c r="N6" s="34" t="s">
        <v>18</v>
      </c>
      <c r="O6" s="34" t="s">
        <v>18</v>
      </c>
      <c r="P6" s="35" t="s">
        <v>19</v>
      </c>
      <c r="Q6" s="37" t="s">
        <v>15</v>
      </c>
      <c r="R6" s="36" t="s">
        <v>15</v>
      </c>
      <c r="S6" s="34" t="s">
        <v>18</v>
      </c>
      <c r="T6" s="34" t="s">
        <v>18</v>
      </c>
      <c r="U6" s="35" t="s">
        <v>19</v>
      </c>
      <c r="V6" s="37" t="s">
        <v>15</v>
      </c>
      <c r="W6" s="36" t="s">
        <v>15</v>
      </c>
    </row>
    <row r="7" spans="1:34" ht="20.100000000000001" customHeight="1" thickTop="1" thickBot="1">
      <c r="C7" s="38" t="s">
        <v>20</v>
      </c>
      <c r="D7" s="39">
        <f>D9+D11</f>
        <v>6528</v>
      </c>
      <c r="E7" s="40">
        <f>E9+E11</f>
        <v>7047</v>
      </c>
      <c r="F7" s="41">
        <f>E7-D7</f>
        <v>519</v>
      </c>
      <c r="G7" s="42">
        <f>(E7-D7)/D7*100</f>
        <v>7.9503676470588234</v>
      </c>
      <c r="H7" s="43">
        <f>H9+H11</f>
        <v>100</v>
      </c>
      <c r="I7" s="39">
        <f>I9+I11</f>
        <v>192518</v>
      </c>
      <c r="J7" s="40">
        <f>J9+J11</f>
        <v>191776</v>
      </c>
      <c r="K7" s="41">
        <f>J7-I7</f>
        <v>-742</v>
      </c>
      <c r="L7" s="42">
        <f>(J7-I7)/I7*100</f>
        <v>-0.38541850632148683</v>
      </c>
      <c r="M7" s="43">
        <f>M9+M11</f>
        <v>100</v>
      </c>
      <c r="N7" s="39">
        <f>N9+N11</f>
        <v>4827525.0500000007</v>
      </c>
      <c r="O7" s="40">
        <f>O9+O11</f>
        <v>4888473.28</v>
      </c>
      <c r="P7" s="44">
        <f>O7-N7</f>
        <v>60948.229999999516</v>
      </c>
      <c r="Q7" s="42">
        <f>(O7-N7)/N7*100</f>
        <v>1.2625150438111037</v>
      </c>
      <c r="R7" s="43">
        <f>R9+R11</f>
        <v>100</v>
      </c>
      <c r="S7" s="39">
        <f>S9+S11</f>
        <v>1797856.1900000002</v>
      </c>
      <c r="T7" s="40">
        <f>T9+T11</f>
        <v>1814960.4899999998</v>
      </c>
      <c r="U7" s="44">
        <f>ROUNDDOWN(T7-S7,0)</f>
        <v>17104</v>
      </c>
      <c r="V7" s="42">
        <f>(T7-S7)/S7*100</f>
        <v>0.95137197820030195</v>
      </c>
      <c r="W7" s="43">
        <f>W9+W11</f>
        <v>100</v>
      </c>
    </row>
    <row r="8" spans="1:34" ht="15" customHeight="1" thickTop="1">
      <c r="A8" s="12">
        <v>1</v>
      </c>
      <c r="C8" s="19"/>
      <c r="D8" s="45"/>
      <c r="E8" s="46"/>
      <c r="F8" s="47"/>
      <c r="G8" s="48"/>
      <c r="H8" s="49"/>
      <c r="I8" s="45"/>
      <c r="J8" s="46"/>
      <c r="K8" s="50"/>
      <c r="L8" s="51"/>
      <c r="M8" s="49"/>
      <c r="N8" s="45"/>
      <c r="O8" s="46"/>
      <c r="P8" s="52"/>
      <c r="Q8" s="51"/>
      <c r="R8" s="49"/>
      <c r="S8" s="45"/>
      <c r="T8" s="46"/>
      <c r="U8" s="52"/>
      <c r="V8" s="51"/>
      <c r="W8" s="49"/>
    </row>
    <row r="9" spans="1:34" ht="15" customHeight="1">
      <c r="A9" s="12">
        <f>A8+1</f>
        <v>2</v>
      </c>
      <c r="C9" s="53" t="s">
        <v>21</v>
      </c>
      <c r="D9" s="54">
        <f>SUM(D19:D39)</f>
        <v>5329</v>
      </c>
      <c r="E9" s="55">
        <f>SUM(E19:E39)</f>
        <v>5793</v>
      </c>
      <c r="F9" s="54">
        <f>SUM(F19:F39)</f>
        <v>464</v>
      </c>
      <c r="G9" s="56">
        <f>(E9-D9)/D9*100</f>
        <v>8.7070744980296482</v>
      </c>
      <c r="H9" s="57">
        <f>E9/$E$7*100</f>
        <v>82.205193699446582</v>
      </c>
      <c r="I9" s="54">
        <f>SUM(I19:I39)</f>
        <v>153497</v>
      </c>
      <c r="J9" s="55">
        <f>SUM(J19:J39)</f>
        <v>154098</v>
      </c>
      <c r="K9" s="54">
        <f>SUM(K19:K39)</f>
        <v>601</v>
      </c>
      <c r="L9" s="56">
        <f>(J9-I9)/I9*100</f>
        <v>0.39153859684554093</v>
      </c>
      <c r="M9" s="58">
        <f>J9/$J$7*100</f>
        <v>80.353120307024867</v>
      </c>
      <c r="N9" s="54">
        <f>SUM(N19:N39)</f>
        <v>3869795.49</v>
      </c>
      <c r="O9" s="55">
        <f>SUM(O19:O39)</f>
        <v>3953984.88</v>
      </c>
      <c r="P9" s="54">
        <f>SUM(P19:P39)</f>
        <v>84189.389999999941</v>
      </c>
      <c r="Q9" s="56">
        <f>(O9-N9)/N9*100</f>
        <v>2.1755514010379824</v>
      </c>
      <c r="R9" s="57">
        <f>O9/$O$7*100</f>
        <v>80.883839463268984</v>
      </c>
      <c r="S9" s="54">
        <f>SUM(S19:S39)</f>
        <v>1446200.81</v>
      </c>
      <c r="T9" s="55">
        <f>SUM(T19:T39)</f>
        <v>1463253.7099999997</v>
      </c>
      <c r="U9" s="54">
        <f>SUM(U19:U39)</f>
        <v>17052.90000000002</v>
      </c>
      <c r="V9" s="59">
        <f>U9/S9*100</f>
        <v>1.179151600668791</v>
      </c>
      <c r="W9" s="60">
        <f>T9/$T$7*100</f>
        <v>80.621794141645481</v>
      </c>
    </row>
    <row r="10" spans="1:34" ht="15" customHeight="1">
      <c r="A10" s="12">
        <f t="shared" ref="A10:A73" si="0">A9+1</f>
        <v>3</v>
      </c>
      <c r="C10" s="53"/>
      <c r="D10" s="54"/>
      <c r="E10" s="55"/>
      <c r="F10" s="54"/>
      <c r="G10" s="56"/>
      <c r="H10" s="61"/>
      <c r="I10" s="54"/>
      <c r="J10" s="55"/>
      <c r="K10" s="54"/>
      <c r="L10" s="62"/>
      <c r="M10" s="63"/>
      <c r="N10" s="54"/>
      <c r="O10" s="55"/>
      <c r="P10" s="64"/>
      <c r="Q10" s="65"/>
      <c r="R10" s="57"/>
      <c r="S10" s="54"/>
      <c r="T10" s="55"/>
      <c r="U10" s="64"/>
      <c r="V10" s="66"/>
      <c r="W10" s="67"/>
    </row>
    <row r="11" spans="1:34" ht="15" customHeight="1">
      <c r="A11" s="12">
        <f t="shared" si="0"/>
        <v>4</v>
      </c>
      <c r="C11" s="68" t="s">
        <v>22</v>
      </c>
      <c r="D11" s="69">
        <f>D42+D43+D46+D50+D51+D54+D55+D56+D59+D60+D61+D64+D67+D68+D69+D70+D71+D72+D73+D76+D79</f>
        <v>1199</v>
      </c>
      <c r="E11" s="70">
        <f>E42+E43+E46+E50+E51+E54+E55+E56+E59+E60+E61+E64+E67+E68+E69+E70+E71+E72+E73+E76+E79</f>
        <v>1254</v>
      </c>
      <c r="F11" s="54">
        <f>E11-D11</f>
        <v>55</v>
      </c>
      <c r="G11" s="56">
        <f>(E11-D11)/D11*100</f>
        <v>4.5871559633027523</v>
      </c>
      <c r="H11" s="57">
        <f>E11/$E$7*100</f>
        <v>17.794806300553425</v>
      </c>
      <c r="I11" s="69">
        <f>I42+I43+I46+I50+I51+I54+I55+I56+I59+I60+I61+I64+I67+I68+I69+I70+I71+I72+I73+I76+I79</f>
        <v>39021</v>
      </c>
      <c r="J11" s="70">
        <f>J42+J43+J46+J50+J51+J54+J55+J56+J59+J60+J61+J64+J67+J68+J69+J70+J71+J72+J73+J76+J79</f>
        <v>37678</v>
      </c>
      <c r="K11" s="54">
        <f>J11-I11</f>
        <v>-1343</v>
      </c>
      <c r="L11" s="56">
        <f>(J11-I11)/I11*100</f>
        <v>-3.4417365008585126</v>
      </c>
      <c r="M11" s="58">
        <f>J11/$J$7*100</f>
        <v>19.646879692975141</v>
      </c>
      <c r="N11" s="69">
        <f>N42+N43+N46+N50+N51+N54+N55+N56+N59+N60+N61+N64+N67+N68+N69+N70+N71+N72+N73+N76+N79</f>
        <v>957729.56000000017</v>
      </c>
      <c r="O11" s="70">
        <f>O42+O43+O46+O50+O51+O54+O55+O56+O59+O60+O61+O64+O67+O68+O69+O70+O71+O72+O73+O76+O79</f>
        <v>934488.40000000014</v>
      </c>
      <c r="P11" s="64">
        <f>O11-N11</f>
        <v>-23241.160000000033</v>
      </c>
      <c r="Q11" s="56">
        <f>(O11-N11)/N11*100</f>
        <v>-2.426693397664371</v>
      </c>
      <c r="R11" s="57">
        <f>O11/$O$7*100</f>
        <v>19.116160536731012</v>
      </c>
      <c r="S11" s="69">
        <f>S42+S43+S46+S50+S51+S54+S55+S56+S59+S60+S61+S64+S67+S68+S69+S70+S71+S72+S73+S76+S79</f>
        <v>351655.38000000006</v>
      </c>
      <c r="T11" s="70">
        <f>T42+T43+T46+T50+T51+T54+T55+T56+T59+T60+T61+T64+T67+T68+T69+T70+T71+T72+T73+T76+T79</f>
        <v>351706.77999999991</v>
      </c>
      <c r="U11" s="64">
        <f>T11-S11</f>
        <v>51.39999999984866</v>
      </c>
      <c r="V11" s="56">
        <f>(T11-S11)/S11*100</f>
        <v>1.4616582860142406E-2</v>
      </c>
      <c r="W11" s="60">
        <f>T11/$T$7*100</f>
        <v>19.378205858354523</v>
      </c>
    </row>
    <row r="12" spans="1:34" ht="15" customHeight="1">
      <c r="A12" s="12">
        <f t="shared" si="0"/>
        <v>5</v>
      </c>
      <c r="C12" s="53"/>
      <c r="D12" s="54"/>
      <c r="E12" s="55"/>
      <c r="F12" s="54"/>
      <c r="G12" s="56"/>
      <c r="H12" s="61"/>
      <c r="I12" s="54"/>
      <c r="J12" s="55"/>
      <c r="K12" s="54"/>
      <c r="L12" s="62"/>
      <c r="M12" s="63"/>
      <c r="N12" s="54"/>
      <c r="O12" s="55"/>
      <c r="P12" s="64"/>
      <c r="Q12" s="65"/>
      <c r="R12" s="57"/>
      <c r="S12" s="54"/>
      <c r="T12" s="55"/>
      <c r="U12" s="64"/>
      <c r="V12" s="66"/>
      <c r="W12" s="67"/>
    </row>
    <row r="13" spans="1:34" ht="15" customHeight="1">
      <c r="A13" s="12">
        <f t="shared" si="0"/>
        <v>6</v>
      </c>
      <c r="C13" s="68" t="s">
        <v>23</v>
      </c>
      <c r="D13" s="71">
        <v>1936</v>
      </c>
      <c r="E13" s="72">
        <v>2130</v>
      </c>
      <c r="F13" s="73">
        <f>E13-D13</f>
        <v>194</v>
      </c>
      <c r="G13" s="56">
        <f>(E13-D13)/D13*100</f>
        <v>10.020661157024794</v>
      </c>
      <c r="H13" s="74">
        <f>E13/$E$7*100</f>
        <v>30.225627926777353</v>
      </c>
      <c r="I13" s="71">
        <v>50452</v>
      </c>
      <c r="J13" s="72">
        <v>48889</v>
      </c>
      <c r="K13" s="75">
        <f>J13-I13</f>
        <v>-1563</v>
      </c>
      <c r="L13" s="56">
        <f>(J13-I13)/I13*100</f>
        <v>-3.0979941330373424</v>
      </c>
      <c r="M13" s="74">
        <f>J13/$J$7*100</f>
        <v>25.492762389454366</v>
      </c>
      <c r="N13" s="71">
        <v>1277067</v>
      </c>
      <c r="O13" s="72">
        <v>1305845</v>
      </c>
      <c r="P13" s="73">
        <f>O13-N13</f>
        <v>28778</v>
      </c>
      <c r="Q13" s="56">
        <f>(O13-N13)/N13*100</f>
        <v>2.2534448075159719</v>
      </c>
      <c r="R13" s="74">
        <f>O13/$O$7*100</f>
        <v>26.712736783129149</v>
      </c>
      <c r="S13" s="71">
        <v>528061</v>
      </c>
      <c r="T13" s="72">
        <v>531478.07999999996</v>
      </c>
      <c r="U13" s="73">
        <f>T13-S13</f>
        <v>3417.0799999999581</v>
      </c>
      <c r="V13" s="56">
        <f>(T13-S13)/S13*100</f>
        <v>0.64709948282489294</v>
      </c>
      <c r="W13" s="74">
        <f>T13/$T$7*100</f>
        <v>29.28317629658153</v>
      </c>
    </row>
    <row r="14" spans="1:34" ht="15" customHeight="1">
      <c r="A14" s="12">
        <f t="shared" si="0"/>
        <v>7</v>
      </c>
      <c r="C14" s="53" t="s">
        <v>24</v>
      </c>
      <c r="D14" s="71">
        <v>1254</v>
      </c>
      <c r="E14" s="72">
        <v>1336</v>
      </c>
      <c r="F14" s="73">
        <f>E14-D14</f>
        <v>82</v>
      </c>
      <c r="G14" s="56">
        <f>(E14-D14)/D14*100</f>
        <v>6.5390749601275919</v>
      </c>
      <c r="H14" s="74">
        <f>E14/$E$7*100</f>
        <v>18.958422023556125</v>
      </c>
      <c r="I14" s="71">
        <v>42848</v>
      </c>
      <c r="J14" s="72">
        <v>44352</v>
      </c>
      <c r="K14" s="75">
        <f>J14-I14</f>
        <v>1504</v>
      </c>
      <c r="L14" s="56">
        <f>(J14-I14)/I14*100</f>
        <v>3.51008215085885</v>
      </c>
      <c r="M14" s="74">
        <f>J14/$J$7*100</f>
        <v>23.126981478391457</v>
      </c>
      <c r="N14" s="71">
        <v>1162108</v>
      </c>
      <c r="O14" s="72">
        <v>1230121</v>
      </c>
      <c r="P14" s="73">
        <f>O14-N14</f>
        <v>68013</v>
      </c>
      <c r="Q14" s="56">
        <f>(O14-N14)/N14*100</f>
        <v>5.852554151593484</v>
      </c>
      <c r="R14" s="74">
        <f>O14/$O$7*100</f>
        <v>25.163705098537431</v>
      </c>
      <c r="S14" s="71">
        <v>446883</v>
      </c>
      <c r="T14" s="72">
        <v>451697.73</v>
      </c>
      <c r="U14" s="73">
        <f>T14-S14</f>
        <v>4814.7299999999814</v>
      </c>
      <c r="V14" s="56">
        <f>(T14-S14)/S14*100</f>
        <v>1.0774028101315067</v>
      </c>
      <c r="W14" s="74">
        <f>T14/$T$7*100</f>
        <v>24.887469037962365</v>
      </c>
    </row>
    <row r="15" spans="1:34" ht="15" customHeight="1">
      <c r="A15" s="12">
        <f t="shared" si="0"/>
        <v>8</v>
      </c>
      <c r="C15" s="53" t="s">
        <v>25</v>
      </c>
      <c r="D15" s="71">
        <v>1601</v>
      </c>
      <c r="E15" s="72">
        <v>1727</v>
      </c>
      <c r="F15" s="73">
        <f>E15-D15</f>
        <v>126</v>
      </c>
      <c r="G15" s="56">
        <f>(E15-D15)/D15*100</f>
        <v>7.8700811992504685</v>
      </c>
      <c r="H15" s="74">
        <f>E15/$E$7*100</f>
        <v>24.506882361288493</v>
      </c>
      <c r="I15" s="71">
        <v>53861</v>
      </c>
      <c r="J15" s="72">
        <v>53923</v>
      </c>
      <c r="K15" s="75">
        <f>J15-I15</f>
        <v>62</v>
      </c>
      <c r="L15" s="56">
        <f>(J15-I15)/I15*100</f>
        <v>0.11511111936280427</v>
      </c>
      <c r="M15" s="74">
        <f>J15/$J$7*100</f>
        <v>28.117699816452529</v>
      </c>
      <c r="N15" s="71">
        <v>1395261</v>
      </c>
      <c r="O15" s="72">
        <v>1369625</v>
      </c>
      <c r="P15" s="73">
        <f>O15-N15</f>
        <v>-25636</v>
      </c>
      <c r="Q15" s="56">
        <f>(O15-N15)/N15*100</f>
        <v>-1.8373623286252538</v>
      </c>
      <c r="R15" s="74">
        <f>O15/$O$7*100</f>
        <v>28.017438606108119</v>
      </c>
      <c r="S15" s="71">
        <v>462568</v>
      </c>
      <c r="T15" s="72">
        <v>450144.45</v>
      </c>
      <c r="U15" s="73">
        <f>T15-S15</f>
        <v>-12423.549999999988</v>
      </c>
      <c r="V15" s="56">
        <f>(T15-S15)/S15*100</f>
        <v>-2.6857780910049955</v>
      </c>
      <c r="W15" s="74">
        <f>T15/$T$7*100</f>
        <v>24.801887009672594</v>
      </c>
    </row>
    <row r="16" spans="1:34" ht="15" customHeight="1">
      <c r="A16" s="12">
        <f t="shared" si="0"/>
        <v>9</v>
      </c>
      <c r="C16" s="53" t="s">
        <v>26</v>
      </c>
      <c r="D16" s="71">
        <v>1283</v>
      </c>
      <c r="E16" s="72">
        <v>1385</v>
      </c>
      <c r="F16" s="73">
        <f>E16-D16</f>
        <v>102</v>
      </c>
      <c r="G16" s="56">
        <f>(E16-D16)/D16*100</f>
        <v>7.9501169134840222</v>
      </c>
      <c r="H16" s="74">
        <f>E16/$E$7*100</f>
        <v>19.653753370228465</v>
      </c>
      <c r="I16" s="71">
        <v>33779</v>
      </c>
      <c r="J16" s="72">
        <v>34046</v>
      </c>
      <c r="K16" s="75">
        <f>J16-I16</f>
        <v>267</v>
      </c>
      <c r="L16" s="56">
        <f>(J16-I16)/I16*100</f>
        <v>0.79043192516060279</v>
      </c>
      <c r="M16" s="74">
        <f>J16/$J$7*100</f>
        <v>17.753003504088102</v>
      </c>
      <c r="N16" s="71">
        <v>747365</v>
      </c>
      <c r="O16" s="72">
        <v>744064</v>
      </c>
      <c r="P16" s="73">
        <f>O16-N16</f>
        <v>-3301</v>
      </c>
      <c r="Q16" s="56">
        <f>(O16-N16)/N16*100</f>
        <v>-0.44168512038963559</v>
      </c>
      <c r="R16" s="74">
        <f>O16/$O$7*100</f>
        <v>15.22078484184739</v>
      </c>
      <c r="S16" s="71">
        <v>271438</v>
      </c>
      <c r="T16" s="72">
        <v>289466.82</v>
      </c>
      <c r="U16" s="73">
        <f>T16-S16</f>
        <v>18028.820000000007</v>
      </c>
      <c r="V16" s="56">
        <f>(T16-S16)/S16*100</f>
        <v>6.6419661211768455</v>
      </c>
      <c r="W16" s="74">
        <f>T16/$T$7*100</f>
        <v>15.948932309815739</v>
      </c>
    </row>
    <row r="17" spans="1:23" ht="15" customHeight="1">
      <c r="A17" s="12">
        <f t="shared" si="0"/>
        <v>10</v>
      </c>
      <c r="C17" s="53" t="s">
        <v>27</v>
      </c>
      <c r="D17" s="71">
        <v>454</v>
      </c>
      <c r="E17" s="72">
        <v>469</v>
      </c>
      <c r="F17" s="73">
        <f>E17-D17</f>
        <v>15</v>
      </c>
      <c r="G17" s="56">
        <f>(E17-D17)/D17*100</f>
        <v>3.303964757709251</v>
      </c>
      <c r="H17" s="74">
        <f>E17/$E$7*100</f>
        <v>6.6553143181495678</v>
      </c>
      <c r="I17" s="71">
        <v>11578</v>
      </c>
      <c r="J17" s="72">
        <v>10566</v>
      </c>
      <c r="K17" s="75">
        <f>J17-I17</f>
        <v>-1012</v>
      </c>
      <c r="L17" s="56">
        <f>(J17-I17)/I17*100</f>
        <v>-8.740715149421316</v>
      </c>
      <c r="M17" s="74">
        <f>J17/$J$7*100</f>
        <v>5.509552811613549</v>
      </c>
      <c r="N17" s="71">
        <v>245723</v>
      </c>
      <c r="O17" s="72">
        <v>238818</v>
      </c>
      <c r="P17" s="73">
        <f>O17-N17</f>
        <v>-6905</v>
      </c>
      <c r="Q17" s="56">
        <f>(O17-N17)/N17*100</f>
        <v>-2.8100747589765711</v>
      </c>
      <c r="R17" s="74">
        <f>O17/$O$7*100</f>
        <v>4.8853289426182567</v>
      </c>
      <c r="S17" s="71">
        <v>88906</v>
      </c>
      <c r="T17" s="72">
        <v>92173.409999999989</v>
      </c>
      <c r="U17" s="73">
        <f>T17-S17</f>
        <v>3267.4099999999889</v>
      </c>
      <c r="V17" s="56">
        <f>(T17-S17)/S17*100</f>
        <v>3.6751287877083536</v>
      </c>
      <c r="W17" s="74">
        <f>T17/$T$7*100</f>
        <v>5.0785353459677793</v>
      </c>
    </row>
    <row r="18" spans="1:23" ht="15" customHeight="1">
      <c r="A18" s="12">
        <f t="shared" si="0"/>
        <v>11</v>
      </c>
      <c r="C18" s="19"/>
      <c r="D18" s="45"/>
      <c r="E18" s="46"/>
      <c r="F18" s="54"/>
      <c r="G18" s="56"/>
      <c r="H18" s="61"/>
      <c r="I18" s="45"/>
      <c r="J18" s="45"/>
      <c r="K18" s="47"/>
      <c r="L18" s="76"/>
      <c r="M18" s="77"/>
      <c r="N18" s="45"/>
      <c r="O18" s="45"/>
      <c r="P18" s="78"/>
      <c r="Q18" s="79"/>
      <c r="R18" s="61"/>
      <c r="S18" s="45"/>
      <c r="T18" s="45"/>
      <c r="U18" s="78"/>
      <c r="V18" s="76"/>
      <c r="W18" s="77"/>
    </row>
    <row r="19" spans="1:23" ht="15" customHeight="1">
      <c r="A19" s="12">
        <f t="shared" si="0"/>
        <v>12</v>
      </c>
      <c r="B19" s="12" t="s">
        <v>28</v>
      </c>
      <c r="C19" s="80" t="s">
        <v>29</v>
      </c>
      <c r="D19" s="47">
        <v>691</v>
      </c>
      <c r="E19" s="81">
        <v>805</v>
      </c>
      <c r="F19" s="47">
        <f t="shared" ref="F19:F39" si="1">E19-D19</f>
        <v>114</v>
      </c>
      <c r="G19" s="82">
        <f t="shared" ref="G19:G39" si="2">(E19-D19)/D19*100</f>
        <v>16.49782923299566</v>
      </c>
      <c r="H19" s="61">
        <f>E19/$E$7*100</f>
        <v>11.423300695331347</v>
      </c>
      <c r="I19" s="47">
        <v>12499</v>
      </c>
      <c r="J19" s="81">
        <v>12576</v>
      </c>
      <c r="K19" s="47">
        <f t="shared" ref="K19:K39" si="3">J19-I19</f>
        <v>77</v>
      </c>
      <c r="L19" s="82">
        <f t="shared" ref="L19:L39" si="4">(J19-I19)/I19*100</f>
        <v>0.61604928394271541</v>
      </c>
      <c r="M19" s="61">
        <f>J19/$J$7*100</f>
        <v>6.5576505923577511</v>
      </c>
      <c r="N19" s="47">
        <v>239253.96</v>
      </c>
      <c r="O19" s="81">
        <v>257938.4</v>
      </c>
      <c r="P19" s="78">
        <f t="shared" ref="P19:P39" si="5">O19-N19</f>
        <v>18684.440000000002</v>
      </c>
      <c r="Q19" s="82">
        <f t="shared" ref="Q19:Q39" si="6">(O19-N19)/N19*100</f>
        <v>7.8094590367490699</v>
      </c>
      <c r="R19" s="61">
        <f>O19/$O$7*100</f>
        <v>5.2764612840432665</v>
      </c>
      <c r="S19" s="47">
        <v>88643.54</v>
      </c>
      <c r="T19" s="81">
        <v>90784.42</v>
      </c>
      <c r="U19" s="78">
        <f t="shared" ref="U19:U39" si="7">T19-S19</f>
        <v>2140.8800000000047</v>
      </c>
      <c r="V19" s="82">
        <f t="shared" ref="V19:V39" si="8">(T19-S19)/S19*100</f>
        <v>2.4151562539131501</v>
      </c>
      <c r="W19" s="61">
        <f>T19/$T$7*100</f>
        <v>5.0020053053606697</v>
      </c>
    </row>
    <row r="20" spans="1:23" ht="15" customHeight="1">
      <c r="A20" s="12">
        <f t="shared" si="0"/>
        <v>13</v>
      </c>
      <c r="B20" s="12" t="s">
        <v>30</v>
      </c>
      <c r="C20" s="80" t="s">
        <v>31</v>
      </c>
      <c r="D20" s="47">
        <v>448</v>
      </c>
      <c r="E20" s="81">
        <v>479</v>
      </c>
      <c r="F20" s="47">
        <f t="shared" si="1"/>
        <v>31</v>
      </c>
      <c r="G20" s="82">
        <f t="shared" si="2"/>
        <v>6.9196428571428577</v>
      </c>
      <c r="H20" s="61">
        <f t="shared" ref="H20:H39" si="9">E20/$E$7*100</f>
        <v>6.7972186746133101</v>
      </c>
      <c r="I20" s="47">
        <v>16138</v>
      </c>
      <c r="J20" s="81">
        <v>17147</v>
      </c>
      <c r="K20" s="47">
        <f t="shared" si="3"/>
        <v>1009</v>
      </c>
      <c r="L20" s="82">
        <f t="shared" si="4"/>
        <v>6.2523237080183423</v>
      </c>
      <c r="M20" s="61">
        <f t="shared" ref="M20:M39" si="10">J20/$J$7*100</f>
        <v>8.9411605206073741</v>
      </c>
      <c r="N20" s="47">
        <v>491076.34</v>
      </c>
      <c r="O20" s="81">
        <v>468868.87</v>
      </c>
      <c r="P20" s="78">
        <f t="shared" si="5"/>
        <v>-22207.47000000003</v>
      </c>
      <c r="Q20" s="82">
        <f t="shared" si="6"/>
        <v>-4.5222032077538143</v>
      </c>
      <c r="R20" s="61">
        <f t="shared" ref="R20:R39" si="11">O20/$O$7*100</f>
        <v>9.5913149800421937</v>
      </c>
      <c r="S20" s="47">
        <v>200373.44</v>
      </c>
      <c r="T20" s="81">
        <v>164963.28</v>
      </c>
      <c r="U20" s="78">
        <f t="shared" si="7"/>
        <v>-35410.160000000003</v>
      </c>
      <c r="V20" s="82">
        <f t="shared" si="8"/>
        <v>-17.672082687206451</v>
      </c>
      <c r="W20" s="61">
        <f t="shared" ref="W20:W39" si="12">T20/$T$7*100</f>
        <v>9.0890838069979143</v>
      </c>
    </row>
    <row r="21" spans="1:23" ht="15" customHeight="1">
      <c r="A21" s="12">
        <f t="shared" si="0"/>
        <v>14</v>
      </c>
      <c r="B21" s="12" t="s">
        <v>32</v>
      </c>
      <c r="C21" s="80" t="s">
        <v>33</v>
      </c>
      <c r="D21" s="47">
        <v>222</v>
      </c>
      <c r="E21" s="81">
        <v>232</v>
      </c>
      <c r="F21" s="47">
        <f t="shared" si="1"/>
        <v>10</v>
      </c>
      <c r="G21" s="82">
        <f t="shared" si="2"/>
        <v>4.5045045045045047</v>
      </c>
      <c r="H21" s="61">
        <f t="shared" si="9"/>
        <v>3.2921810699588478</v>
      </c>
      <c r="I21" s="47">
        <v>5347</v>
      </c>
      <c r="J21" s="81">
        <v>4523</v>
      </c>
      <c r="K21" s="47">
        <f t="shared" si="3"/>
        <v>-824</v>
      </c>
      <c r="L21" s="82">
        <f t="shared" si="4"/>
        <v>-15.410510566672899</v>
      </c>
      <c r="M21" s="61">
        <f t="shared" si="10"/>
        <v>2.3584807275154347</v>
      </c>
      <c r="N21" s="47">
        <v>103559.62</v>
      </c>
      <c r="O21" s="81">
        <v>75204.55</v>
      </c>
      <c r="P21" s="78">
        <f t="shared" si="5"/>
        <v>-28355.069999999992</v>
      </c>
      <c r="Q21" s="82">
        <f t="shared" si="6"/>
        <v>-27.380430712279548</v>
      </c>
      <c r="R21" s="61">
        <f t="shared" si="11"/>
        <v>1.538405667627992</v>
      </c>
      <c r="S21" s="47">
        <v>36235.32</v>
      </c>
      <c r="T21" s="81">
        <v>32890.49</v>
      </c>
      <c r="U21" s="78">
        <f t="shared" si="7"/>
        <v>-3344.8300000000017</v>
      </c>
      <c r="V21" s="82">
        <f t="shared" si="8"/>
        <v>-9.2308554195188623</v>
      </c>
      <c r="W21" s="61">
        <f t="shared" si="12"/>
        <v>1.8121876581456604</v>
      </c>
    </row>
    <row r="22" spans="1:23" ht="15" customHeight="1">
      <c r="A22" s="12">
        <f t="shared" si="0"/>
        <v>15</v>
      </c>
      <c r="B22" s="12" t="s">
        <v>34</v>
      </c>
      <c r="C22" s="80" t="s">
        <v>35</v>
      </c>
      <c r="D22" s="47">
        <v>310</v>
      </c>
      <c r="E22" s="81">
        <v>333</v>
      </c>
      <c r="F22" s="47">
        <f t="shared" si="1"/>
        <v>23</v>
      </c>
      <c r="G22" s="82">
        <f t="shared" si="2"/>
        <v>7.419354838709677</v>
      </c>
      <c r="H22" s="61">
        <f t="shared" si="9"/>
        <v>4.7254150702426561</v>
      </c>
      <c r="I22" s="47">
        <v>6106</v>
      </c>
      <c r="J22" s="81">
        <v>6129</v>
      </c>
      <c r="K22" s="47">
        <f t="shared" si="3"/>
        <v>23</v>
      </c>
      <c r="L22" s="82">
        <f t="shared" si="4"/>
        <v>0.37667867671143135</v>
      </c>
      <c r="M22" s="61">
        <f t="shared" si="10"/>
        <v>3.1959160687468713</v>
      </c>
      <c r="N22" s="47">
        <v>104537.7</v>
      </c>
      <c r="O22" s="81">
        <v>97841.42</v>
      </c>
      <c r="P22" s="78">
        <f t="shared" si="5"/>
        <v>-6696.2799999999988</v>
      </c>
      <c r="Q22" s="82">
        <f t="shared" si="6"/>
        <v>-6.4056125206504442</v>
      </c>
      <c r="R22" s="61">
        <f t="shared" si="11"/>
        <v>2.001471919674684</v>
      </c>
      <c r="S22" s="47">
        <v>36839.589999999997</v>
      </c>
      <c r="T22" s="81">
        <v>31657.62</v>
      </c>
      <c r="U22" s="78">
        <f t="shared" si="7"/>
        <v>-5181.9699999999975</v>
      </c>
      <c r="V22" s="82">
        <f t="shared" si="8"/>
        <v>-14.066307469762823</v>
      </c>
      <c r="W22" s="61">
        <f t="shared" si="12"/>
        <v>1.7442594576810873</v>
      </c>
    </row>
    <row r="23" spans="1:23" ht="15" customHeight="1">
      <c r="A23" s="12">
        <f t="shared" si="0"/>
        <v>16</v>
      </c>
      <c r="B23" s="12" t="s">
        <v>36</v>
      </c>
      <c r="C23" s="80" t="s">
        <v>37</v>
      </c>
      <c r="D23" s="47">
        <v>589</v>
      </c>
      <c r="E23" s="81">
        <v>651</v>
      </c>
      <c r="F23" s="47">
        <f t="shared" si="1"/>
        <v>62</v>
      </c>
      <c r="G23" s="82">
        <f t="shared" si="2"/>
        <v>10.526315789473683</v>
      </c>
      <c r="H23" s="61">
        <f t="shared" si="9"/>
        <v>9.2379736057896977</v>
      </c>
      <c r="I23" s="47">
        <v>14719</v>
      </c>
      <c r="J23" s="81">
        <v>15857</v>
      </c>
      <c r="K23" s="47">
        <f t="shared" si="3"/>
        <v>1138</v>
      </c>
      <c r="L23" s="82">
        <f t="shared" si="4"/>
        <v>7.7315034988790003</v>
      </c>
      <c r="M23" s="61">
        <f t="shared" si="10"/>
        <v>8.2685007508760222</v>
      </c>
      <c r="N23" s="47">
        <v>286511.15999999997</v>
      </c>
      <c r="O23" s="81">
        <v>319032.21999999997</v>
      </c>
      <c r="P23" s="78">
        <f t="shared" si="5"/>
        <v>32521.059999999998</v>
      </c>
      <c r="Q23" s="82">
        <f t="shared" si="6"/>
        <v>11.350713179898472</v>
      </c>
      <c r="R23" s="61">
        <f t="shared" si="11"/>
        <v>6.5262138448264144</v>
      </c>
      <c r="S23" s="47">
        <v>116070.45</v>
      </c>
      <c r="T23" s="81">
        <v>140230.62</v>
      </c>
      <c r="U23" s="78">
        <f t="shared" si="7"/>
        <v>24160.17</v>
      </c>
      <c r="V23" s="82">
        <f t="shared" si="8"/>
        <v>20.815091179537941</v>
      </c>
      <c r="W23" s="61">
        <f t="shared" si="12"/>
        <v>7.7263731509659479</v>
      </c>
    </row>
    <row r="24" spans="1:23" ht="15" customHeight="1">
      <c r="A24" s="12">
        <f t="shared" si="0"/>
        <v>17</v>
      </c>
      <c r="B24" s="12" t="s">
        <v>38</v>
      </c>
      <c r="C24" s="80" t="s">
        <v>39</v>
      </c>
      <c r="D24" s="47">
        <v>287</v>
      </c>
      <c r="E24" s="81">
        <v>303</v>
      </c>
      <c r="F24" s="47">
        <f t="shared" si="1"/>
        <v>16</v>
      </c>
      <c r="G24" s="82">
        <f t="shared" si="2"/>
        <v>5.5749128919860631</v>
      </c>
      <c r="H24" s="61">
        <f t="shared" si="9"/>
        <v>4.2997020008514264</v>
      </c>
      <c r="I24" s="47">
        <v>11881</v>
      </c>
      <c r="J24" s="81">
        <v>12394</v>
      </c>
      <c r="K24" s="47">
        <f t="shared" si="3"/>
        <v>513</v>
      </c>
      <c r="L24" s="82">
        <f t="shared" si="4"/>
        <v>4.3178183654574527</v>
      </c>
      <c r="M24" s="61">
        <f t="shared" si="10"/>
        <v>6.4627482062406134</v>
      </c>
      <c r="N24" s="47">
        <v>306581.26</v>
      </c>
      <c r="O24" s="81">
        <v>334759.24</v>
      </c>
      <c r="P24" s="78">
        <f t="shared" si="5"/>
        <v>28177.979999999981</v>
      </c>
      <c r="Q24" s="82">
        <f t="shared" si="6"/>
        <v>9.1910314413868548</v>
      </c>
      <c r="R24" s="61">
        <f t="shared" si="11"/>
        <v>6.8479302396841568</v>
      </c>
      <c r="S24" s="47">
        <v>113067.65</v>
      </c>
      <c r="T24" s="81">
        <v>141610</v>
      </c>
      <c r="U24" s="78">
        <f t="shared" si="7"/>
        <v>28542.350000000006</v>
      </c>
      <c r="V24" s="82">
        <f t="shared" si="8"/>
        <v>25.24360416087184</v>
      </c>
      <c r="W24" s="61">
        <f t="shared" si="12"/>
        <v>7.8023737034628242</v>
      </c>
    </row>
    <row r="25" spans="1:23" ht="15" customHeight="1">
      <c r="A25" s="12">
        <f t="shared" si="0"/>
        <v>18</v>
      </c>
      <c r="B25" s="12" t="s">
        <v>40</v>
      </c>
      <c r="C25" s="80" t="s">
        <v>41</v>
      </c>
      <c r="D25" s="47">
        <v>183</v>
      </c>
      <c r="E25" s="81">
        <v>205</v>
      </c>
      <c r="F25" s="47">
        <f t="shared" si="1"/>
        <v>22</v>
      </c>
      <c r="G25" s="82">
        <f t="shared" si="2"/>
        <v>12.021857923497267</v>
      </c>
      <c r="H25" s="61">
        <f t="shared" si="9"/>
        <v>2.9090393075067404</v>
      </c>
      <c r="I25" s="47">
        <v>4635</v>
      </c>
      <c r="J25" s="81">
        <v>4558</v>
      </c>
      <c r="K25" s="47">
        <f t="shared" si="3"/>
        <v>-77</v>
      </c>
      <c r="L25" s="82">
        <f t="shared" si="4"/>
        <v>-1.6612729234088457</v>
      </c>
      <c r="M25" s="61">
        <f t="shared" si="10"/>
        <v>2.3767311863841147</v>
      </c>
      <c r="N25" s="47">
        <v>108991.33</v>
      </c>
      <c r="O25" s="81">
        <v>104583.36</v>
      </c>
      <c r="P25" s="78">
        <f t="shared" si="5"/>
        <v>-4407.9700000000012</v>
      </c>
      <c r="Q25" s="82">
        <f t="shared" si="6"/>
        <v>-4.0443308655835297</v>
      </c>
      <c r="R25" s="61">
        <f t="shared" si="11"/>
        <v>2.1393869621396395</v>
      </c>
      <c r="S25" s="47">
        <v>42633.120000000003</v>
      </c>
      <c r="T25" s="81">
        <v>41139.410000000003</v>
      </c>
      <c r="U25" s="78">
        <f t="shared" si="7"/>
        <v>-1493.7099999999991</v>
      </c>
      <c r="V25" s="82">
        <f t="shared" si="8"/>
        <v>-3.5036375475217367</v>
      </c>
      <c r="W25" s="61">
        <f t="shared" si="12"/>
        <v>2.266683502294863</v>
      </c>
    </row>
    <row r="26" spans="1:23" ht="15" customHeight="1">
      <c r="A26" s="12">
        <f t="shared" si="0"/>
        <v>19</v>
      </c>
      <c r="B26" s="12" t="s">
        <v>42</v>
      </c>
      <c r="C26" s="80" t="s">
        <v>43</v>
      </c>
      <c r="D26" s="47">
        <v>128</v>
      </c>
      <c r="E26" s="81">
        <v>158</v>
      </c>
      <c r="F26" s="47">
        <f t="shared" si="1"/>
        <v>30</v>
      </c>
      <c r="G26" s="82">
        <f t="shared" si="2"/>
        <v>23.4375</v>
      </c>
      <c r="H26" s="61">
        <f t="shared" si="9"/>
        <v>2.2420888321271466</v>
      </c>
      <c r="I26" s="47">
        <v>2496</v>
      </c>
      <c r="J26" s="81">
        <v>2615</v>
      </c>
      <c r="K26" s="47">
        <f t="shared" si="3"/>
        <v>119</v>
      </c>
      <c r="L26" s="82">
        <f t="shared" si="4"/>
        <v>4.7676282051282044</v>
      </c>
      <c r="M26" s="61">
        <f t="shared" si="10"/>
        <v>1.3635699983313865</v>
      </c>
      <c r="N26" s="47">
        <v>40086.26</v>
      </c>
      <c r="O26" s="81">
        <v>40475.96</v>
      </c>
      <c r="P26" s="78">
        <f>O26-N26</f>
        <v>389.69999999999709</v>
      </c>
      <c r="Q26" s="82">
        <f t="shared" si="6"/>
        <v>0.97215355086754685</v>
      </c>
      <c r="R26" s="61">
        <f t="shared" si="11"/>
        <v>0.82798775162784555</v>
      </c>
      <c r="S26" s="47">
        <v>16853.72</v>
      </c>
      <c r="T26" s="81">
        <v>15423.24</v>
      </c>
      <c r="U26" s="78">
        <f t="shared" si="7"/>
        <v>-1430.4800000000014</v>
      </c>
      <c r="V26" s="82">
        <f t="shared" si="8"/>
        <v>-8.4876217238686849</v>
      </c>
      <c r="W26" s="61">
        <f t="shared" si="12"/>
        <v>0.84978378785534903</v>
      </c>
    </row>
    <row r="27" spans="1:23" ht="15" customHeight="1">
      <c r="A27" s="12">
        <f t="shared" si="0"/>
        <v>20</v>
      </c>
      <c r="B27" s="12" t="s">
        <v>44</v>
      </c>
      <c r="C27" s="80" t="s">
        <v>45</v>
      </c>
      <c r="D27" s="47">
        <v>186</v>
      </c>
      <c r="E27" s="81">
        <v>213</v>
      </c>
      <c r="F27" s="47">
        <f t="shared" si="1"/>
        <v>27</v>
      </c>
      <c r="G27" s="82">
        <f t="shared" si="2"/>
        <v>14.516129032258066</v>
      </c>
      <c r="H27" s="61">
        <f t="shared" si="9"/>
        <v>3.0225627926777352</v>
      </c>
      <c r="I27" s="47">
        <v>3784</v>
      </c>
      <c r="J27" s="81">
        <v>3494</v>
      </c>
      <c r="K27" s="47">
        <f t="shared" si="3"/>
        <v>-290</v>
      </c>
      <c r="L27" s="82">
        <f t="shared" si="4"/>
        <v>-7.663847780126849</v>
      </c>
      <c r="M27" s="61">
        <f t="shared" si="10"/>
        <v>1.8219172367762388</v>
      </c>
      <c r="N27" s="47">
        <v>64823.99</v>
      </c>
      <c r="O27" s="81">
        <v>62306.89</v>
      </c>
      <c r="P27" s="78">
        <f t="shared" si="5"/>
        <v>-2517.0999999999985</v>
      </c>
      <c r="Q27" s="82">
        <f t="shared" si="6"/>
        <v>-3.882976040197462</v>
      </c>
      <c r="R27" s="61">
        <f t="shared" si="11"/>
        <v>1.274567465775327</v>
      </c>
      <c r="S27" s="47">
        <v>25331.17</v>
      </c>
      <c r="T27" s="81">
        <v>24495.35</v>
      </c>
      <c r="U27" s="78">
        <f t="shared" si="7"/>
        <v>-835.81999999999971</v>
      </c>
      <c r="V27" s="82">
        <f t="shared" si="8"/>
        <v>-3.2995712397019159</v>
      </c>
      <c r="W27" s="61">
        <f t="shared" si="12"/>
        <v>1.3496354402734134</v>
      </c>
    </row>
    <row r="28" spans="1:23" ht="15" customHeight="1">
      <c r="A28" s="12">
        <f t="shared" si="0"/>
        <v>21</v>
      </c>
      <c r="B28" s="12" t="s">
        <v>46</v>
      </c>
      <c r="C28" s="80" t="s">
        <v>47</v>
      </c>
      <c r="D28" s="47">
        <v>204</v>
      </c>
      <c r="E28" s="81">
        <v>213</v>
      </c>
      <c r="F28" s="47">
        <f t="shared" si="1"/>
        <v>9</v>
      </c>
      <c r="G28" s="82">
        <f t="shared" si="2"/>
        <v>4.4117647058823533</v>
      </c>
      <c r="H28" s="61">
        <f t="shared" si="9"/>
        <v>3.0225627926777352</v>
      </c>
      <c r="I28" s="47">
        <v>6779</v>
      </c>
      <c r="J28" s="81">
        <v>6488</v>
      </c>
      <c r="K28" s="47">
        <f t="shared" si="3"/>
        <v>-291</v>
      </c>
      <c r="L28" s="82">
        <f t="shared" si="4"/>
        <v>-4.2926685351821803</v>
      </c>
      <c r="M28" s="61">
        <f t="shared" si="10"/>
        <v>3.3831136325713329</v>
      </c>
      <c r="N28" s="47">
        <v>172458.47</v>
      </c>
      <c r="O28" s="81">
        <v>163537.49</v>
      </c>
      <c r="P28" s="78">
        <f t="shared" si="5"/>
        <v>-8920.9800000000105</v>
      </c>
      <c r="Q28" s="82">
        <f t="shared" si="6"/>
        <v>-5.1728279857753643</v>
      </c>
      <c r="R28" s="61">
        <f t="shared" si="11"/>
        <v>3.3453694156225393</v>
      </c>
      <c r="S28" s="47">
        <v>59758.17</v>
      </c>
      <c r="T28" s="81">
        <v>55698.07</v>
      </c>
      <c r="U28" s="78">
        <f t="shared" si="7"/>
        <v>-4060.0999999999985</v>
      </c>
      <c r="V28" s="82">
        <f t="shared" si="8"/>
        <v>-6.7942174266715307</v>
      </c>
      <c r="W28" s="61">
        <f t="shared" si="12"/>
        <v>3.0688309914669274</v>
      </c>
    </row>
    <row r="29" spans="1:23" ht="15" customHeight="1">
      <c r="A29" s="12">
        <f t="shared" si="0"/>
        <v>22</v>
      </c>
      <c r="B29" s="12" t="s">
        <v>48</v>
      </c>
      <c r="C29" s="83" t="s">
        <v>49</v>
      </c>
      <c r="D29" s="47">
        <v>145</v>
      </c>
      <c r="E29" s="81">
        <v>174</v>
      </c>
      <c r="F29" s="47">
        <f t="shared" si="1"/>
        <v>29</v>
      </c>
      <c r="G29" s="82">
        <f t="shared" si="2"/>
        <v>20</v>
      </c>
      <c r="H29" s="61">
        <f t="shared" si="9"/>
        <v>2.4691358024691357</v>
      </c>
      <c r="I29" s="47">
        <v>7419</v>
      </c>
      <c r="J29" s="81">
        <v>7738</v>
      </c>
      <c r="K29" s="47">
        <f t="shared" si="3"/>
        <v>319</v>
      </c>
      <c r="L29" s="82">
        <f t="shared" si="4"/>
        <v>4.2997708586062808</v>
      </c>
      <c r="M29" s="61">
        <f t="shared" si="10"/>
        <v>4.0349157350241951</v>
      </c>
      <c r="N29" s="47">
        <v>252465.03</v>
      </c>
      <c r="O29" s="81">
        <v>263441.42</v>
      </c>
      <c r="P29" s="78">
        <f t="shared" si="5"/>
        <v>10976.389999999985</v>
      </c>
      <c r="Q29" s="82">
        <f t="shared" si="6"/>
        <v>4.3476872816801535</v>
      </c>
      <c r="R29" s="61">
        <f t="shared" si="11"/>
        <v>5.3890326265627042</v>
      </c>
      <c r="S29" s="47">
        <v>42561.85</v>
      </c>
      <c r="T29" s="81">
        <v>61099.77</v>
      </c>
      <c r="U29" s="78">
        <f t="shared" si="7"/>
        <v>18537.919999999998</v>
      </c>
      <c r="V29" s="82">
        <f t="shared" si="8"/>
        <v>43.555249595588535</v>
      </c>
      <c r="W29" s="61">
        <f t="shared" si="12"/>
        <v>3.3664517953225532</v>
      </c>
    </row>
    <row r="30" spans="1:23" ht="15" customHeight="1">
      <c r="A30" s="12">
        <f t="shared" si="0"/>
        <v>23</v>
      </c>
      <c r="B30" s="12" t="s">
        <v>50</v>
      </c>
      <c r="C30" s="80" t="s">
        <v>51</v>
      </c>
      <c r="D30" s="47">
        <v>354</v>
      </c>
      <c r="E30" s="81">
        <v>378</v>
      </c>
      <c r="F30" s="47">
        <f t="shared" si="1"/>
        <v>24</v>
      </c>
      <c r="G30" s="82">
        <f t="shared" si="2"/>
        <v>6.7796610169491522</v>
      </c>
      <c r="H30" s="61">
        <f t="shared" si="9"/>
        <v>5.3639846743295019</v>
      </c>
      <c r="I30" s="47">
        <v>6517</v>
      </c>
      <c r="J30" s="81">
        <v>6420</v>
      </c>
      <c r="K30" s="47">
        <f t="shared" si="3"/>
        <v>-97</v>
      </c>
      <c r="L30" s="82">
        <f t="shared" si="4"/>
        <v>-1.4884149148381158</v>
      </c>
      <c r="M30" s="61">
        <f t="shared" si="10"/>
        <v>3.3476555981978975</v>
      </c>
      <c r="N30" s="47">
        <v>123701.59</v>
      </c>
      <c r="O30" s="81">
        <v>107449.94</v>
      </c>
      <c r="P30" s="78">
        <f t="shared" si="5"/>
        <v>-16251.649999999994</v>
      </c>
      <c r="Q30" s="82">
        <f t="shared" si="6"/>
        <v>-13.137785860311087</v>
      </c>
      <c r="R30" s="61">
        <f t="shared" si="11"/>
        <v>2.1980265380523876</v>
      </c>
      <c r="S30" s="47">
        <v>44918.66</v>
      </c>
      <c r="T30" s="81">
        <v>45077.89</v>
      </c>
      <c r="U30" s="78">
        <f t="shared" si="7"/>
        <v>159.22999999999593</v>
      </c>
      <c r="V30" s="82">
        <f t="shared" si="8"/>
        <v>0.35448519613006246</v>
      </c>
      <c r="W30" s="61">
        <f t="shared" si="12"/>
        <v>2.4836843693495503</v>
      </c>
    </row>
    <row r="31" spans="1:23" ht="15" customHeight="1">
      <c r="A31" s="12">
        <f t="shared" si="0"/>
        <v>24</v>
      </c>
      <c r="B31" s="12" t="s">
        <v>52</v>
      </c>
      <c r="C31" s="80" t="s">
        <v>53</v>
      </c>
      <c r="D31" s="47">
        <v>438</v>
      </c>
      <c r="E31" s="81">
        <v>458</v>
      </c>
      <c r="F31" s="47">
        <f t="shared" si="1"/>
        <v>20</v>
      </c>
      <c r="G31" s="82">
        <f t="shared" si="2"/>
        <v>4.5662100456620998</v>
      </c>
      <c r="H31" s="61">
        <f t="shared" si="9"/>
        <v>6.4992195260394503</v>
      </c>
      <c r="I31" s="47">
        <v>19049</v>
      </c>
      <c r="J31" s="81">
        <v>18092</v>
      </c>
      <c r="K31" s="47">
        <f t="shared" si="3"/>
        <v>-957</v>
      </c>
      <c r="L31" s="82">
        <f t="shared" si="4"/>
        <v>-5.023885768281799</v>
      </c>
      <c r="M31" s="61">
        <f t="shared" si="10"/>
        <v>9.4339229100617388</v>
      </c>
      <c r="N31" s="47">
        <v>699655.55</v>
      </c>
      <c r="O31" s="81">
        <v>704415.06</v>
      </c>
      <c r="P31" s="78">
        <f t="shared" si="5"/>
        <v>4759.5100000000093</v>
      </c>
      <c r="Q31" s="82">
        <f t="shared" si="6"/>
        <v>0.68026473884185001</v>
      </c>
      <c r="R31" s="61">
        <f t="shared" si="11"/>
        <v>14.409714846595215</v>
      </c>
      <c r="S31" s="47">
        <v>309419.28999999998</v>
      </c>
      <c r="T31" s="81">
        <v>303917.19</v>
      </c>
      <c r="U31" s="78">
        <f t="shared" si="7"/>
        <v>-5502.0999999999767</v>
      </c>
      <c r="V31" s="82">
        <f t="shared" si="8"/>
        <v>-1.7782019989768503</v>
      </c>
      <c r="W31" s="61">
        <f t="shared" si="12"/>
        <v>16.745113277920449</v>
      </c>
    </row>
    <row r="32" spans="1:23" ht="15" customHeight="1">
      <c r="A32" s="12">
        <f t="shared" si="0"/>
        <v>25</v>
      </c>
      <c r="B32" s="12" t="s">
        <v>54</v>
      </c>
      <c r="C32" s="80" t="s">
        <v>55</v>
      </c>
      <c r="D32" s="47">
        <v>188</v>
      </c>
      <c r="E32" s="81">
        <v>191</v>
      </c>
      <c r="F32" s="47">
        <f t="shared" si="1"/>
        <v>3</v>
      </c>
      <c r="G32" s="82">
        <f t="shared" si="2"/>
        <v>1.5957446808510638</v>
      </c>
      <c r="H32" s="61">
        <f t="shared" si="9"/>
        <v>2.7103732084574994</v>
      </c>
      <c r="I32" s="47">
        <v>12318</v>
      </c>
      <c r="J32" s="81">
        <v>12275</v>
      </c>
      <c r="K32" s="47">
        <f t="shared" si="3"/>
        <v>-43</v>
      </c>
      <c r="L32" s="82">
        <f t="shared" si="4"/>
        <v>-0.34908264328624777</v>
      </c>
      <c r="M32" s="61">
        <f t="shared" si="10"/>
        <v>6.400696646087102</v>
      </c>
      <c r="N32" s="47">
        <v>381408.2</v>
      </c>
      <c r="O32" s="81">
        <v>377176.21</v>
      </c>
      <c r="P32" s="78">
        <f t="shared" si="5"/>
        <v>-4231.9899999999907</v>
      </c>
      <c r="Q32" s="82">
        <f t="shared" si="6"/>
        <v>-1.1095697470583985</v>
      </c>
      <c r="R32" s="61">
        <f t="shared" si="11"/>
        <v>7.7156238440153651</v>
      </c>
      <c r="S32" s="47">
        <v>122840.98</v>
      </c>
      <c r="T32" s="81">
        <v>103681.98</v>
      </c>
      <c r="U32" s="78">
        <f t="shared" si="7"/>
        <v>-19159</v>
      </c>
      <c r="V32" s="82">
        <f t="shared" si="8"/>
        <v>-15.596586741655758</v>
      </c>
      <c r="W32" s="61">
        <f t="shared" si="12"/>
        <v>5.7126301410561293</v>
      </c>
    </row>
    <row r="33" spans="1:23" ht="15" customHeight="1">
      <c r="A33" s="12">
        <f t="shared" si="0"/>
        <v>26</v>
      </c>
      <c r="B33" s="12" t="s">
        <v>56</v>
      </c>
      <c r="C33" s="80" t="s">
        <v>57</v>
      </c>
      <c r="D33" s="84">
        <v>171</v>
      </c>
      <c r="E33" s="85">
        <v>166</v>
      </c>
      <c r="F33" s="47">
        <f t="shared" si="1"/>
        <v>-5</v>
      </c>
      <c r="G33" s="82">
        <f t="shared" si="2"/>
        <v>-2.9239766081871341</v>
      </c>
      <c r="H33" s="61">
        <f t="shared" si="9"/>
        <v>2.3556123172981414</v>
      </c>
      <c r="I33" s="84">
        <v>3172</v>
      </c>
      <c r="J33" s="85">
        <v>3368</v>
      </c>
      <c r="K33" s="47">
        <f t="shared" si="3"/>
        <v>196</v>
      </c>
      <c r="L33" s="82">
        <f t="shared" si="4"/>
        <v>6.1790668348045399</v>
      </c>
      <c r="M33" s="61">
        <f t="shared" si="10"/>
        <v>1.7562155848489907</v>
      </c>
      <c r="N33" s="47">
        <v>60073.5</v>
      </c>
      <c r="O33" s="81">
        <v>66936.899999999994</v>
      </c>
      <c r="P33" s="78">
        <f t="shared" si="5"/>
        <v>6863.3999999999942</v>
      </c>
      <c r="Q33" s="82">
        <f t="shared" si="6"/>
        <v>11.425004369647173</v>
      </c>
      <c r="R33" s="61">
        <f t="shared" si="11"/>
        <v>1.3692802673966951</v>
      </c>
      <c r="S33" s="47">
        <v>21953.09</v>
      </c>
      <c r="T33" s="81">
        <v>26213.48</v>
      </c>
      <c r="U33" s="78">
        <f t="shared" si="7"/>
        <v>4260.3899999999994</v>
      </c>
      <c r="V33" s="82">
        <f t="shared" si="8"/>
        <v>19.406789659223371</v>
      </c>
      <c r="W33" s="61">
        <f t="shared" si="12"/>
        <v>1.4443003109120025</v>
      </c>
    </row>
    <row r="34" spans="1:23" ht="15" customHeight="1">
      <c r="A34" s="12">
        <f t="shared" si="0"/>
        <v>27</v>
      </c>
      <c r="B34" s="12" t="s">
        <v>58</v>
      </c>
      <c r="C34" s="80" t="s">
        <v>59</v>
      </c>
      <c r="D34" s="84">
        <v>111</v>
      </c>
      <c r="E34" s="85">
        <v>127</v>
      </c>
      <c r="F34" s="47">
        <f t="shared" si="1"/>
        <v>16</v>
      </c>
      <c r="G34" s="82">
        <f t="shared" si="2"/>
        <v>14.414414414414415</v>
      </c>
      <c r="H34" s="61">
        <f t="shared" si="9"/>
        <v>1.8021853270895418</v>
      </c>
      <c r="I34" s="84">
        <v>3401</v>
      </c>
      <c r="J34" s="85">
        <v>3435</v>
      </c>
      <c r="K34" s="47">
        <f t="shared" si="3"/>
        <v>34</v>
      </c>
      <c r="L34" s="82">
        <f t="shared" si="4"/>
        <v>0.99970596883269625</v>
      </c>
      <c r="M34" s="61">
        <f t="shared" si="10"/>
        <v>1.791152177540464</v>
      </c>
      <c r="N34" s="47">
        <v>64997.95</v>
      </c>
      <c r="O34" s="81">
        <v>68431.75</v>
      </c>
      <c r="P34" s="78">
        <f t="shared" si="5"/>
        <v>3433.8000000000029</v>
      </c>
      <c r="Q34" s="82">
        <f t="shared" si="6"/>
        <v>5.2829358464382388</v>
      </c>
      <c r="R34" s="61">
        <f t="shared" si="11"/>
        <v>1.3998593442245428</v>
      </c>
      <c r="S34" s="47">
        <v>23595.5</v>
      </c>
      <c r="T34" s="81">
        <v>26970.21</v>
      </c>
      <c r="U34" s="78">
        <f t="shared" si="7"/>
        <v>3374.7099999999991</v>
      </c>
      <c r="V34" s="82">
        <f t="shared" si="8"/>
        <v>14.302345786272802</v>
      </c>
      <c r="W34" s="61">
        <f t="shared" si="12"/>
        <v>1.4859943314799102</v>
      </c>
    </row>
    <row r="35" spans="1:23" ht="15" customHeight="1">
      <c r="A35" s="12">
        <f t="shared" si="0"/>
        <v>28</v>
      </c>
      <c r="B35" s="12" t="s">
        <v>60</v>
      </c>
      <c r="C35" s="80" t="s">
        <v>61</v>
      </c>
      <c r="D35" s="84">
        <v>83</v>
      </c>
      <c r="E35" s="85">
        <v>84</v>
      </c>
      <c r="F35" s="47">
        <f t="shared" si="1"/>
        <v>1</v>
      </c>
      <c r="G35" s="82">
        <f t="shared" si="2"/>
        <v>1.2048192771084338</v>
      </c>
      <c r="H35" s="61">
        <f t="shared" si="9"/>
        <v>1.1919965942954449</v>
      </c>
      <c r="I35" s="84">
        <v>3005</v>
      </c>
      <c r="J35" s="85">
        <v>2903</v>
      </c>
      <c r="K35" s="47">
        <f t="shared" si="3"/>
        <v>-102</v>
      </c>
      <c r="L35" s="86">
        <f t="shared" si="4"/>
        <v>-3.394342762063228</v>
      </c>
      <c r="M35" s="61">
        <f t="shared" si="10"/>
        <v>1.5137452027365261</v>
      </c>
      <c r="N35" s="47">
        <v>86504.67</v>
      </c>
      <c r="O35" s="81">
        <v>101030.75</v>
      </c>
      <c r="P35" s="78">
        <f t="shared" si="5"/>
        <v>14526.080000000002</v>
      </c>
      <c r="Q35" s="86">
        <f t="shared" si="6"/>
        <v>16.792249482022186</v>
      </c>
      <c r="R35" s="61">
        <f t="shared" si="11"/>
        <v>2.0667137613975051</v>
      </c>
      <c r="S35" s="47">
        <v>29047.37</v>
      </c>
      <c r="T35" s="81">
        <v>36596.26</v>
      </c>
      <c r="U35" s="78">
        <f t="shared" si="7"/>
        <v>7548.8900000000031</v>
      </c>
      <c r="V35" s="86">
        <f t="shared" si="8"/>
        <v>25.988204784116437</v>
      </c>
      <c r="W35" s="61">
        <f t="shared" si="12"/>
        <v>2.0163667584851948</v>
      </c>
    </row>
    <row r="36" spans="1:23" ht="15" customHeight="1">
      <c r="A36" s="12">
        <f t="shared" si="0"/>
        <v>29</v>
      </c>
      <c r="B36" s="12" t="s">
        <v>62</v>
      </c>
      <c r="C36" s="80" t="s">
        <v>63</v>
      </c>
      <c r="D36" s="84">
        <v>99</v>
      </c>
      <c r="E36" s="85">
        <v>101</v>
      </c>
      <c r="F36" s="47">
        <f t="shared" si="1"/>
        <v>2</v>
      </c>
      <c r="G36" s="82">
        <f t="shared" si="2"/>
        <v>2.0202020202020203</v>
      </c>
      <c r="H36" s="61">
        <f t="shared" si="9"/>
        <v>1.4332340002838087</v>
      </c>
      <c r="I36" s="84">
        <v>3640</v>
      </c>
      <c r="J36" s="85">
        <v>3344</v>
      </c>
      <c r="K36" s="47">
        <f t="shared" si="3"/>
        <v>-296</v>
      </c>
      <c r="L36" s="86">
        <f t="shared" si="4"/>
        <v>-8.1318681318681314</v>
      </c>
      <c r="M36" s="61">
        <f t="shared" si="10"/>
        <v>1.7437009844818954</v>
      </c>
      <c r="N36" s="47">
        <v>72354.399999999994</v>
      </c>
      <c r="O36" s="81">
        <v>60406.05</v>
      </c>
      <c r="P36" s="78">
        <f t="shared" si="5"/>
        <v>-11948.349999999991</v>
      </c>
      <c r="Q36" s="86">
        <f t="shared" si="6"/>
        <v>-16.513646716716597</v>
      </c>
      <c r="R36" s="61">
        <f t="shared" si="11"/>
        <v>1.2356833420187989</v>
      </c>
      <c r="S36" s="47">
        <v>28933.77</v>
      </c>
      <c r="T36" s="81">
        <v>24065.25</v>
      </c>
      <c r="U36" s="78">
        <f t="shared" si="7"/>
        <v>-4868.5200000000004</v>
      </c>
      <c r="V36" s="86">
        <f t="shared" si="8"/>
        <v>-16.826428080405702</v>
      </c>
      <c r="W36" s="61">
        <f t="shared" si="12"/>
        <v>1.3259379547154773</v>
      </c>
    </row>
    <row r="37" spans="1:23" ht="15" customHeight="1">
      <c r="A37" s="12">
        <f t="shared" si="0"/>
        <v>30</v>
      </c>
      <c r="B37" s="12" t="s">
        <v>64</v>
      </c>
      <c r="C37" s="80" t="s">
        <v>65</v>
      </c>
      <c r="D37" s="84">
        <v>175</v>
      </c>
      <c r="E37" s="85">
        <v>186</v>
      </c>
      <c r="F37" s="47">
        <f t="shared" si="1"/>
        <v>11</v>
      </c>
      <c r="G37" s="82">
        <f t="shared" si="2"/>
        <v>6.2857142857142865</v>
      </c>
      <c r="H37" s="61">
        <f t="shared" si="9"/>
        <v>2.6394210302256282</v>
      </c>
      <c r="I37" s="84">
        <v>3823</v>
      </c>
      <c r="J37" s="85">
        <v>3786</v>
      </c>
      <c r="K37" s="47">
        <f t="shared" si="3"/>
        <v>-37</v>
      </c>
      <c r="L37" s="86">
        <f t="shared" si="4"/>
        <v>-0.9678263144127649</v>
      </c>
      <c r="M37" s="61">
        <f t="shared" si="10"/>
        <v>1.9741782079092274</v>
      </c>
      <c r="N37" s="47">
        <v>72516.600000000006</v>
      </c>
      <c r="O37" s="81">
        <v>77177.48</v>
      </c>
      <c r="P37" s="78">
        <f t="shared" si="5"/>
        <v>4660.8799999999901</v>
      </c>
      <c r="Q37" s="86">
        <f t="shared" si="6"/>
        <v>6.4273283634367715</v>
      </c>
      <c r="R37" s="61">
        <f t="shared" si="11"/>
        <v>1.5787644849313769</v>
      </c>
      <c r="S37" s="47">
        <v>31256.79</v>
      </c>
      <c r="T37" s="81">
        <v>30194.49</v>
      </c>
      <c r="U37" s="78">
        <f t="shared" si="7"/>
        <v>-1062.2999999999993</v>
      </c>
      <c r="V37" s="86">
        <f t="shared" si="8"/>
        <v>-3.3986215475101549</v>
      </c>
      <c r="W37" s="61">
        <f t="shared" si="12"/>
        <v>1.663644479665781</v>
      </c>
    </row>
    <row r="38" spans="1:23" ht="15" customHeight="1">
      <c r="A38" s="12">
        <f t="shared" si="0"/>
        <v>31</v>
      </c>
      <c r="B38" s="12" t="s">
        <v>66</v>
      </c>
      <c r="C38" s="80" t="s">
        <v>67</v>
      </c>
      <c r="D38" s="84">
        <v>141</v>
      </c>
      <c r="E38" s="85">
        <v>146</v>
      </c>
      <c r="F38" s="47">
        <f t="shared" si="1"/>
        <v>5</v>
      </c>
      <c r="G38" s="82">
        <f t="shared" si="2"/>
        <v>3.5460992907801421</v>
      </c>
      <c r="H38" s="61">
        <f t="shared" si="9"/>
        <v>2.071803604370654</v>
      </c>
      <c r="I38" s="84">
        <v>3142</v>
      </c>
      <c r="J38" s="85">
        <v>3076</v>
      </c>
      <c r="K38" s="47">
        <f t="shared" si="3"/>
        <v>-66</v>
      </c>
      <c r="L38" s="86">
        <f t="shared" si="4"/>
        <v>-2.1005728835136859</v>
      </c>
      <c r="M38" s="61">
        <f t="shared" si="10"/>
        <v>1.6039546137160021</v>
      </c>
      <c r="N38" s="47">
        <v>54846.41</v>
      </c>
      <c r="O38" s="81">
        <v>62083.18</v>
      </c>
      <c r="P38" s="78">
        <f t="shared" si="5"/>
        <v>7236.7699999999968</v>
      </c>
      <c r="Q38" s="86">
        <f t="shared" si="6"/>
        <v>13.194610185060418</v>
      </c>
      <c r="R38" s="61">
        <f t="shared" si="11"/>
        <v>1.2699911903783587</v>
      </c>
      <c r="S38" s="47">
        <v>23166.89</v>
      </c>
      <c r="T38" s="81">
        <v>22454.48</v>
      </c>
      <c r="U38" s="78">
        <f t="shared" si="7"/>
        <v>-712.40999999999985</v>
      </c>
      <c r="V38" s="86">
        <f t="shared" si="8"/>
        <v>-3.0751214340811384</v>
      </c>
      <c r="W38" s="61">
        <f t="shared" si="12"/>
        <v>1.2371883643593806</v>
      </c>
    </row>
    <row r="39" spans="1:23" ht="15" customHeight="1">
      <c r="A39" s="12">
        <f t="shared" si="0"/>
        <v>32</v>
      </c>
      <c r="B39" s="12" t="s">
        <v>68</v>
      </c>
      <c r="C39" s="80" t="s">
        <v>69</v>
      </c>
      <c r="D39" s="84">
        <v>176</v>
      </c>
      <c r="E39" s="85">
        <v>190</v>
      </c>
      <c r="F39" s="47">
        <f t="shared" si="1"/>
        <v>14</v>
      </c>
      <c r="G39" s="82">
        <f t="shared" si="2"/>
        <v>7.9545454545454541</v>
      </c>
      <c r="H39" s="61">
        <f t="shared" si="9"/>
        <v>2.6961827728111252</v>
      </c>
      <c r="I39" s="84">
        <v>3627</v>
      </c>
      <c r="J39" s="85">
        <v>3880</v>
      </c>
      <c r="K39" s="47">
        <f t="shared" si="3"/>
        <v>253</v>
      </c>
      <c r="L39" s="86">
        <f t="shared" si="4"/>
        <v>6.9754618141714921</v>
      </c>
      <c r="M39" s="61">
        <f t="shared" si="10"/>
        <v>2.0231937260136825</v>
      </c>
      <c r="N39" s="47">
        <v>83391.5</v>
      </c>
      <c r="O39" s="81">
        <v>140887.74</v>
      </c>
      <c r="P39" s="78">
        <f t="shared" si="5"/>
        <v>57496.239999999991</v>
      </c>
      <c r="Q39" s="86">
        <f t="shared" si="6"/>
        <v>68.947362740806909</v>
      </c>
      <c r="R39" s="61">
        <f t="shared" si="11"/>
        <v>2.8820396866319782</v>
      </c>
      <c r="S39" s="47">
        <v>32700.45</v>
      </c>
      <c r="T39" s="81">
        <v>44090.21</v>
      </c>
      <c r="U39" s="78">
        <f t="shared" si="7"/>
        <v>11389.759999999998</v>
      </c>
      <c r="V39" s="86">
        <f t="shared" si="8"/>
        <v>34.830591016331574</v>
      </c>
      <c r="W39" s="61">
        <f t="shared" si="12"/>
        <v>2.4292655538743988</v>
      </c>
    </row>
    <row r="40" spans="1:23" ht="15" customHeight="1">
      <c r="A40" s="12">
        <f t="shared" si="0"/>
        <v>33</v>
      </c>
      <c r="C40" s="19"/>
      <c r="D40" s="84"/>
      <c r="E40" s="85"/>
      <c r="F40" s="54"/>
      <c r="G40" s="56"/>
      <c r="H40" s="61"/>
      <c r="I40" s="84"/>
      <c r="J40" s="84"/>
      <c r="K40" s="47"/>
      <c r="L40" s="79"/>
      <c r="M40" s="61"/>
      <c r="N40" s="84"/>
      <c r="O40" s="84"/>
      <c r="P40" s="78"/>
      <c r="Q40" s="79"/>
      <c r="R40" s="61"/>
      <c r="S40" s="84"/>
      <c r="T40" s="84"/>
      <c r="U40" s="78"/>
      <c r="V40" s="79"/>
      <c r="W40" s="61"/>
    </row>
    <row r="41" spans="1:23" ht="15" customHeight="1">
      <c r="A41" s="12">
        <f t="shared" si="0"/>
        <v>34</v>
      </c>
      <c r="C41" s="53" t="s">
        <v>70</v>
      </c>
      <c r="D41" s="84"/>
      <c r="E41" s="85"/>
      <c r="F41" s="54"/>
      <c r="G41" s="56"/>
      <c r="H41" s="61"/>
      <c r="I41" s="84"/>
      <c r="J41" s="85"/>
      <c r="K41" s="47"/>
      <c r="L41" s="79"/>
      <c r="M41" s="61"/>
      <c r="N41" s="84"/>
      <c r="O41" s="85"/>
      <c r="P41" s="78"/>
      <c r="Q41" s="79"/>
      <c r="R41" s="61"/>
      <c r="S41" s="84"/>
      <c r="T41" s="85"/>
      <c r="U41" s="78"/>
      <c r="V41" s="79"/>
      <c r="W41" s="61"/>
    </row>
    <row r="42" spans="1:23" ht="15" customHeight="1">
      <c r="A42" s="12">
        <f t="shared" si="0"/>
        <v>35</v>
      </c>
      <c r="B42" s="12" t="s">
        <v>71</v>
      </c>
      <c r="C42" s="19" t="s">
        <v>72</v>
      </c>
      <c r="D42" s="84">
        <v>145</v>
      </c>
      <c r="E42" s="85">
        <v>158</v>
      </c>
      <c r="F42" s="47">
        <f>E42-D42</f>
        <v>13</v>
      </c>
      <c r="G42" s="82">
        <f>(E42-D42)/D42*100</f>
        <v>8.9655172413793096</v>
      </c>
      <c r="H42" s="61">
        <f>E42/$E$7*100</f>
        <v>2.2420888321271466</v>
      </c>
      <c r="I42" s="84">
        <v>2121</v>
      </c>
      <c r="J42" s="85">
        <v>2277</v>
      </c>
      <c r="K42" s="47">
        <f>J42-I42</f>
        <v>156</v>
      </c>
      <c r="L42" s="82">
        <f>(J42-I42)/I42*100</f>
        <v>7.355021216407355</v>
      </c>
      <c r="M42" s="61">
        <f>J42/$J$7*100</f>
        <v>1.1873227098281327</v>
      </c>
      <c r="N42" s="47">
        <v>29751.119999999999</v>
      </c>
      <c r="O42" s="81">
        <v>37039.22</v>
      </c>
      <c r="P42" s="78">
        <f>O42-N42</f>
        <v>7288.1000000000022</v>
      </c>
      <c r="Q42" s="82">
        <f>(O42-N42)/N42*100</f>
        <v>24.496892890082801</v>
      </c>
      <c r="R42" s="61">
        <f>O42/$O$7*100</f>
        <v>0.75768482056630981</v>
      </c>
      <c r="S42" s="47">
        <v>13464.72</v>
      </c>
      <c r="T42" s="81">
        <v>17468.04</v>
      </c>
      <c r="U42" s="78">
        <f>T42-S42</f>
        <v>4003.3200000000015</v>
      </c>
      <c r="V42" s="82">
        <f>(T42-S42)/S42*100</f>
        <v>29.731921644118863</v>
      </c>
      <c r="W42" s="61">
        <f>T42/$T$7*100</f>
        <v>0.96244739740863461</v>
      </c>
    </row>
    <row r="43" spans="1:23" ht="15" customHeight="1">
      <c r="A43" s="12">
        <f t="shared" si="0"/>
        <v>36</v>
      </c>
      <c r="B43" s="12" t="s">
        <v>73</v>
      </c>
      <c r="C43" s="19" t="s">
        <v>74</v>
      </c>
      <c r="D43" s="84">
        <v>78</v>
      </c>
      <c r="E43" s="85">
        <v>84</v>
      </c>
      <c r="F43" s="47">
        <f>E43-D43</f>
        <v>6</v>
      </c>
      <c r="G43" s="82">
        <f>(E43-D43)/D43*100</f>
        <v>7.6923076923076925</v>
      </c>
      <c r="H43" s="61">
        <f>E43/$E$7*100</f>
        <v>1.1919965942954449</v>
      </c>
      <c r="I43" s="84">
        <v>2296</v>
      </c>
      <c r="J43" s="85">
        <v>1944</v>
      </c>
      <c r="K43" s="47">
        <f>J43-I43</f>
        <v>-352</v>
      </c>
      <c r="L43" s="82">
        <f>(J43-I43)/I43*100</f>
        <v>-15.331010452961671</v>
      </c>
      <c r="M43" s="61">
        <f>J43/$J$7*100</f>
        <v>1.0136826297346904</v>
      </c>
      <c r="N43" s="47">
        <v>34448.050000000003</v>
      </c>
      <c r="O43" s="81">
        <v>38377</v>
      </c>
      <c r="P43" s="78">
        <f>O43-N43</f>
        <v>3928.9499999999971</v>
      </c>
      <c r="Q43" s="82">
        <f>(O43-N43)/N43*100</f>
        <v>11.405435140740904</v>
      </c>
      <c r="R43" s="61">
        <f>O43/$O$7*100</f>
        <v>0.78505082879372912</v>
      </c>
      <c r="S43" s="47">
        <v>13943.17</v>
      </c>
      <c r="T43" s="81">
        <v>17006.150000000001</v>
      </c>
      <c r="U43" s="78">
        <f>T43-S43</f>
        <v>3062.9800000000014</v>
      </c>
      <c r="V43" s="82">
        <f>(T43-S43)/S43*100</f>
        <v>21.967601341732198</v>
      </c>
      <c r="W43" s="61">
        <f>T43/$T$7*100</f>
        <v>0.9369983585703292</v>
      </c>
    </row>
    <row r="44" spans="1:23" ht="15" customHeight="1">
      <c r="A44" s="12">
        <f t="shared" si="0"/>
        <v>37</v>
      </c>
      <c r="C44" s="19"/>
      <c r="D44" s="84"/>
      <c r="E44" s="85"/>
      <c r="F44" s="47"/>
      <c r="G44" s="82"/>
      <c r="H44" s="61"/>
      <c r="I44" s="84"/>
      <c r="J44" s="85"/>
      <c r="K44" s="47"/>
      <c r="L44" s="82"/>
      <c r="M44" s="61"/>
      <c r="N44" s="84"/>
      <c r="O44" s="85"/>
      <c r="P44" s="78"/>
      <c r="Q44" s="82"/>
      <c r="R44" s="61"/>
      <c r="S44" s="84"/>
      <c r="T44" s="85"/>
      <c r="U44" s="78"/>
      <c r="V44" s="82"/>
      <c r="W44" s="61"/>
    </row>
    <row r="45" spans="1:23" ht="15" customHeight="1">
      <c r="A45" s="12">
        <f t="shared" si="0"/>
        <v>38</v>
      </c>
      <c r="C45" s="53" t="s">
        <v>75</v>
      </c>
      <c r="D45" s="84"/>
      <c r="E45" s="85"/>
      <c r="F45" s="47"/>
      <c r="G45" s="82"/>
      <c r="H45" s="61"/>
      <c r="I45" s="84"/>
      <c r="J45" s="85"/>
      <c r="K45" s="47"/>
      <c r="L45" s="82"/>
      <c r="M45" s="61"/>
      <c r="N45" s="84"/>
      <c r="O45" s="85"/>
      <c r="P45" s="78"/>
      <c r="Q45" s="82"/>
      <c r="R45" s="61"/>
      <c r="S45" s="84"/>
      <c r="T45" s="85"/>
      <c r="U45" s="78"/>
      <c r="V45" s="82"/>
      <c r="W45" s="61"/>
    </row>
    <row r="46" spans="1:23" ht="15" customHeight="1">
      <c r="A46" s="12">
        <f t="shared" si="0"/>
        <v>39</v>
      </c>
      <c r="B46" s="12" t="s">
        <v>76</v>
      </c>
      <c r="C46" s="19" t="s">
        <v>77</v>
      </c>
      <c r="D46" s="84">
        <v>94</v>
      </c>
      <c r="E46" s="85">
        <v>116</v>
      </c>
      <c r="F46" s="47">
        <f>E46-D46</f>
        <v>22</v>
      </c>
      <c r="G46" s="82">
        <f>(E46-D46)/D46*100</f>
        <v>23.404255319148938</v>
      </c>
      <c r="H46" s="61">
        <f>E46/$E$7*100</f>
        <v>1.6460905349794239</v>
      </c>
      <c r="I46" s="84">
        <v>2706</v>
      </c>
      <c r="J46" s="85">
        <v>2922</v>
      </c>
      <c r="K46" s="47">
        <f>J46-I46</f>
        <v>216</v>
      </c>
      <c r="L46" s="82">
        <f>(J46-I46)/I46*100</f>
        <v>7.9822616407982254</v>
      </c>
      <c r="M46" s="61">
        <f>J46/$J$7*100</f>
        <v>1.5236525946938095</v>
      </c>
      <c r="N46" s="47">
        <v>64671.26</v>
      </c>
      <c r="O46" s="81">
        <v>73047</v>
      </c>
      <c r="P46" s="78">
        <f>O46-N46</f>
        <v>8375.739999999998</v>
      </c>
      <c r="Q46" s="82">
        <f>(O46-N46)/N46*100</f>
        <v>12.951255318050087</v>
      </c>
      <c r="R46" s="61">
        <f>O46/$O$7*100</f>
        <v>1.4942702110872537</v>
      </c>
      <c r="S46" s="47">
        <v>22669.45</v>
      </c>
      <c r="T46" s="81">
        <v>28633.47</v>
      </c>
      <c r="U46" s="78">
        <f>T46-S46</f>
        <v>5964.02</v>
      </c>
      <c r="V46" s="82">
        <f>(T46-S46)/S46*100</f>
        <v>26.30862239710271</v>
      </c>
      <c r="W46" s="61">
        <f>T46/$T$7*100</f>
        <v>1.5776359958116777</v>
      </c>
    </row>
    <row r="47" spans="1:23" ht="15" customHeight="1">
      <c r="A47" s="12">
        <f t="shared" si="0"/>
        <v>40</v>
      </c>
      <c r="C47" s="19"/>
      <c r="D47" s="84"/>
      <c r="E47" s="85"/>
      <c r="F47" s="47"/>
      <c r="G47" s="82"/>
      <c r="H47" s="61"/>
      <c r="I47" s="84"/>
      <c r="J47" s="85"/>
      <c r="K47" s="47"/>
      <c r="L47" s="82"/>
      <c r="M47" s="61"/>
      <c r="N47" s="84"/>
      <c r="O47" s="85"/>
      <c r="P47" s="78"/>
      <c r="Q47" s="82"/>
      <c r="R47" s="61"/>
      <c r="S47" s="84"/>
      <c r="T47" s="85"/>
      <c r="U47" s="78"/>
      <c r="V47" s="82"/>
      <c r="W47" s="61"/>
    </row>
    <row r="48" spans="1:23" ht="15" customHeight="1">
      <c r="A48" s="12">
        <f t="shared" si="0"/>
        <v>41</v>
      </c>
      <c r="C48" s="19"/>
      <c r="D48" s="84"/>
      <c r="E48" s="85"/>
      <c r="F48" s="47"/>
      <c r="G48" s="82"/>
      <c r="H48" s="61"/>
      <c r="I48" s="84"/>
      <c r="J48" s="85"/>
      <c r="K48" s="47"/>
      <c r="L48" s="82"/>
      <c r="M48" s="61"/>
      <c r="N48" s="84"/>
      <c r="O48" s="85"/>
      <c r="P48" s="78"/>
      <c r="Q48" s="82"/>
      <c r="R48" s="61"/>
      <c r="S48" s="84"/>
      <c r="T48" s="85"/>
      <c r="U48" s="78"/>
      <c r="V48" s="82"/>
      <c r="W48" s="61"/>
    </row>
    <row r="49" spans="1:23" ht="15" customHeight="1">
      <c r="A49" s="12">
        <f t="shared" si="0"/>
        <v>42</v>
      </c>
      <c r="C49" s="53" t="s">
        <v>78</v>
      </c>
      <c r="D49" s="84"/>
      <c r="E49" s="85"/>
      <c r="F49" s="47"/>
      <c r="G49" s="82"/>
      <c r="H49" s="61"/>
      <c r="I49" s="84"/>
      <c r="J49" s="85"/>
      <c r="K49" s="47"/>
      <c r="L49" s="82"/>
      <c r="M49" s="61"/>
      <c r="N49" s="84"/>
      <c r="O49" s="85"/>
      <c r="P49" s="78"/>
      <c r="Q49" s="82"/>
      <c r="R49" s="61"/>
      <c r="S49" s="84"/>
      <c r="T49" s="85"/>
      <c r="U49" s="78"/>
      <c r="V49" s="82"/>
      <c r="W49" s="61"/>
    </row>
    <row r="50" spans="1:23" ht="15" customHeight="1">
      <c r="A50" s="12">
        <f t="shared" si="0"/>
        <v>43</v>
      </c>
      <c r="B50" s="12" t="s">
        <v>79</v>
      </c>
      <c r="C50" s="19" t="s">
        <v>80</v>
      </c>
      <c r="D50" s="84">
        <v>100</v>
      </c>
      <c r="E50" s="85">
        <v>104</v>
      </c>
      <c r="F50" s="47">
        <f>E50-D50</f>
        <v>4</v>
      </c>
      <c r="G50" s="82">
        <f>(E50-D50)/D50*100</f>
        <v>4</v>
      </c>
      <c r="H50" s="61">
        <f>E50/$E$7*100</f>
        <v>1.4758053072229318</v>
      </c>
      <c r="I50" s="84">
        <v>4302</v>
      </c>
      <c r="J50" s="85">
        <v>4304</v>
      </c>
      <c r="K50" s="47">
        <f>J50-I50</f>
        <v>2</v>
      </c>
      <c r="L50" s="82">
        <f>(J50-I50)/I50*100</f>
        <v>4.6490004649000466E-2</v>
      </c>
      <c r="M50" s="61">
        <f>J50/$J$7*100</f>
        <v>2.2442849991656932</v>
      </c>
      <c r="N50" s="47">
        <v>100918.63</v>
      </c>
      <c r="O50" s="81">
        <v>123031</v>
      </c>
      <c r="P50" s="78">
        <f>O50-N50</f>
        <v>22112.369999999995</v>
      </c>
      <c r="Q50" s="82">
        <f>(O50-N50)/N50*100</f>
        <v>21.911088170737152</v>
      </c>
      <c r="R50" s="61">
        <f>O50/$O$7*100</f>
        <v>2.5167571336300725</v>
      </c>
      <c r="S50" s="47">
        <v>40214.54</v>
      </c>
      <c r="T50" s="81">
        <v>44794.080000000002</v>
      </c>
      <c r="U50" s="78">
        <f>T50-S50</f>
        <v>4579.5400000000009</v>
      </c>
      <c r="V50" s="82">
        <f>(T50-S50)/S50*100</f>
        <v>11.387771686559143</v>
      </c>
      <c r="W50" s="61">
        <f>T50/$T$7*100</f>
        <v>2.4680471143479275</v>
      </c>
    </row>
    <row r="51" spans="1:23" ht="15" customHeight="1">
      <c r="A51" s="12">
        <f t="shared" si="0"/>
        <v>44</v>
      </c>
      <c r="B51" s="12" t="s">
        <v>81</v>
      </c>
      <c r="C51" s="19" t="s">
        <v>82</v>
      </c>
      <c r="D51" s="84">
        <v>34</v>
      </c>
      <c r="E51" s="85">
        <v>36</v>
      </c>
      <c r="F51" s="47">
        <f>E51-D51</f>
        <v>2</v>
      </c>
      <c r="G51" s="82">
        <f>(E51-D51)/D51*100</f>
        <v>5.8823529411764701</v>
      </c>
      <c r="H51" s="61">
        <f>E51/$E$7*100</f>
        <v>0.51085568326947639</v>
      </c>
      <c r="I51" s="84">
        <v>1592</v>
      </c>
      <c r="J51" s="85">
        <v>1503</v>
      </c>
      <c r="K51" s="47">
        <f>J51-I51</f>
        <v>-89</v>
      </c>
      <c r="L51" s="82">
        <f>(J51-I51)/I51*100</f>
        <v>-5.5904522613065328</v>
      </c>
      <c r="M51" s="61">
        <f>J51/$J$7*100</f>
        <v>0.7837268479893208</v>
      </c>
      <c r="N51" s="47">
        <v>38511.51</v>
      </c>
      <c r="O51" s="81">
        <v>42276</v>
      </c>
      <c r="P51" s="78">
        <f>O51-N51</f>
        <v>3764.489999999998</v>
      </c>
      <c r="Q51" s="82">
        <f>(O51-N51)/N51*100</f>
        <v>9.7749737675827237</v>
      </c>
      <c r="R51" s="61">
        <f>O51/$O$7*100</f>
        <v>0.86480988191061559</v>
      </c>
      <c r="S51" s="47">
        <v>14878.49</v>
      </c>
      <c r="T51" s="81">
        <v>17112.5</v>
      </c>
      <c r="U51" s="78">
        <f>T51-S51</f>
        <v>2234.0100000000002</v>
      </c>
      <c r="V51" s="82">
        <f>(T51-S51)/S51*100</f>
        <v>15.015031767336605</v>
      </c>
      <c r="W51" s="61">
        <f>T51/$T$7*100</f>
        <v>0.9428579902585098</v>
      </c>
    </row>
    <row r="52" spans="1:23" ht="15" customHeight="1">
      <c r="A52" s="12">
        <f t="shared" si="0"/>
        <v>45</v>
      </c>
      <c r="C52" s="19"/>
      <c r="D52" s="84"/>
      <c r="E52" s="85"/>
      <c r="F52" s="47"/>
      <c r="G52" s="82"/>
      <c r="H52" s="61"/>
      <c r="I52" s="84"/>
      <c r="J52" s="85"/>
      <c r="K52" s="47"/>
      <c r="L52" s="82"/>
      <c r="M52" s="61"/>
      <c r="N52" s="84"/>
      <c r="O52" s="85"/>
      <c r="P52" s="78"/>
      <c r="Q52" s="82"/>
      <c r="R52" s="61"/>
      <c r="S52" s="84"/>
      <c r="T52" s="85"/>
      <c r="U52" s="78"/>
      <c r="V52" s="82"/>
      <c r="W52" s="61"/>
    </row>
    <row r="53" spans="1:23" ht="15" customHeight="1">
      <c r="A53" s="12">
        <f t="shared" si="0"/>
        <v>46</v>
      </c>
      <c r="C53" s="53" t="s">
        <v>83</v>
      </c>
      <c r="D53" s="84"/>
      <c r="E53" s="85"/>
      <c r="F53" s="47"/>
      <c r="G53" s="82"/>
      <c r="H53" s="61"/>
      <c r="I53" s="84"/>
      <c r="J53" s="85"/>
      <c r="K53" s="47"/>
      <c r="L53" s="82"/>
      <c r="M53" s="61"/>
      <c r="N53" s="84"/>
      <c r="O53" s="85"/>
      <c r="P53" s="78"/>
      <c r="Q53" s="82"/>
      <c r="R53" s="61"/>
      <c r="S53" s="84"/>
      <c r="T53" s="85"/>
      <c r="U53" s="78"/>
      <c r="V53" s="82"/>
      <c r="W53" s="61"/>
    </row>
    <row r="54" spans="1:23" ht="15" customHeight="1">
      <c r="A54" s="12">
        <f t="shared" si="0"/>
        <v>47</v>
      </c>
      <c r="B54" s="12" t="s">
        <v>84</v>
      </c>
      <c r="C54" s="19" t="s">
        <v>85</v>
      </c>
      <c r="D54" s="84">
        <v>79</v>
      </c>
      <c r="E54" s="85">
        <v>80</v>
      </c>
      <c r="F54" s="47">
        <f>E54-D54</f>
        <v>1</v>
      </c>
      <c r="G54" s="82">
        <f>(E54-D54)/D54*100</f>
        <v>1.2658227848101267</v>
      </c>
      <c r="H54" s="61">
        <f>E54/$E$7*100</f>
        <v>1.1352348517099475</v>
      </c>
      <c r="I54" s="84">
        <v>3152</v>
      </c>
      <c r="J54" s="85">
        <v>3739</v>
      </c>
      <c r="K54" s="47">
        <f>J54-I54</f>
        <v>587</v>
      </c>
      <c r="L54" s="82">
        <f>(J54-I54)/I54*100</f>
        <v>18.623096446700508</v>
      </c>
      <c r="M54" s="61">
        <f>J54/$J$7*100</f>
        <v>1.9496704488569998</v>
      </c>
      <c r="N54" s="47">
        <v>123111.86</v>
      </c>
      <c r="O54" s="81">
        <v>120894</v>
      </c>
      <c r="P54" s="78">
        <f>O54-N54</f>
        <v>-2217.8600000000006</v>
      </c>
      <c r="Q54" s="82">
        <f>(O54-N54)/N54*100</f>
        <v>-1.801499871742658</v>
      </c>
      <c r="R54" s="61">
        <f>O54/$O$7*100</f>
        <v>2.4730420537350262</v>
      </c>
      <c r="S54" s="47">
        <v>38727.449999999997</v>
      </c>
      <c r="T54" s="81">
        <v>40323.72</v>
      </c>
      <c r="U54" s="78">
        <f>T54-S54</f>
        <v>1596.2700000000041</v>
      </c>
      <c r="V54" s="82">
        <f>(T54-S54)/S54*100</f>
        <v>4.1218050762443799</v>
      </c>
      <c r="W54" s="61">
        <f>T54/$T$7*100</f>
        <v>2.22174092616198</v>
      </c>
    </row>
    <row r="55" spans="1:23" ht="15" customHeight="1">
      <c r="A55" s="12">
        <f t="shared" si="0"/>
        <v>48</v>
      </c>
      <c r="B55" s="12" t="s">
        <v>86</v>
      </c>
      <c r="C55" s="19" t="s">
        <v>87</v>
      </c>
      <c r="D55" s="84">
        <v>42</v>
      </c>
      <c r="E55" s="85">
        <v>49</v>
      </c>
      <c r="F55" s="47">
        <f>E55-D55</f>
        <v>7</v>
      </c>
      <c r="G55" s="82">
        <f>(E55-D55)/D55*100</f>
        <v>16.666666666666664</v>
      </c>
      <c r="H55" s="61">
        <f>E55/$E$7*100</f>
        <v>0.69533134667234286</v>
      </c>
      <c r="I55" s="84">
        <v>1307</v>
      </c>
      <c r="J55" s="85">
        <v>1606</v>
      </c>
      <c r="K55" s="47">
        <f>J55-I55</f>
        <v>299</v>
      </c>
      <c r="L55" s="82">
        <f>(J55-I55)/I55*100</f>
        <v>22.87681713848508</v>
      </c>
      <c r="M55" s="61">
        <f>J55/$J$7*100</f>
        <v>0.83743534123143659</v>
      </c>
      <c r="N55" s="47">
        <v>39796.68</v>
      </c>
      <c r="O55" s="81">
        <v>48125.47</v>
      </c>
      <c r="P55" s="78">
        <f>O55-N55</f>
        <v>8328.7900000000009</v>
      </c>
      <c r="Q55" s="82">
        <f>(O55-N55)/N55*100</f>
        <v>20.928353822479668</v>
      </c>
      <c r="R55" s="61">
        <f>O55/$O$7*100</f>
        <v>0.98446830418187325</v>
      </c>
      <c r="S55" s="47">
        <v>10301.58</v>
      </c>
      <c r="T55" s="81">
        <v>14144.34</v>
      </c>
      <c r="U55" s="78">
        <f>T55-S55</f>
        <v>3842.76</v>
      </c>
      <c r="V55" s="82">
        <f>(T55-S55)/S55*100</f>
        <v>37.302627363957761</v>
      </c>
      <c r="W55" s="61">
        <f>T55/$T$7*100</f>
        <v>0.77931944402822806</v>
      </c>
    </row>
    <row r="56" spans="1:23" ht="15" customHeight="1">
      <c r="A56" s="12">
        <f t="shared" si="0"/>
        <v>49</v>
      </c>
      <c r="B56" s="12" t="s">
        <v>88</v>
      </c>
      <c r="C56" s="19" t="s">
        <v>89</v>
      </c>
      <c r="D56" s="84">
        <v>56</v>
      </c>
      <c r="E56" s="85">
        <v>49</v>
      </c>
      <c r="F56" s="47">
        <f>E56-D56</f>
        <v>-7</v>
      </c>
      <c r="G56" s="82">
        <f>(E56-D56)/D56*100</f>
        <v>-12.5</v>
      </c>
      <c r="H56" s="61">
        <f>E56/$E$7*100</f>
        <v>0.69533134667234286</v>
      </c>
      <c r="I56" s="84">
        <v>2739</v>
      </c>
      <c r="J56" s="85">
        <v>2574</v>
      </c>
      <c r="K56" s="47">
        <f>J56-I56</f>
        <v>-165</v>
      </c>
      <c r="L56" s="82">
        <f>(J56-I56)/I56*100</f>
        <v>-6.024096385542169</v>
      </c>
      <c r="M56" s="61">
        <f>J56/$J$7*100</f>
        <v>1.3421908893709327</v>
      </c>
      <c r="N56" s="47">
        <v>84087.29</v>
      </c>
      <c r="O56" s="81">
        <v>70724.72</v>
      </c>
      <c r="P56" s="78">
        <f>O56-N56</f>
        <v>-13362.569999999992</v>
      </c>
      <c r="Q56" s="82">
        <f>(O56-N56)/N56*100</f>
        <v>-15.891307711308086</v>
      </c>
      <c r="R56" s="61">
        <f>O56/$O$7*100</f>
        <v>1.4467649908071094</v>
      </c>
      <c r="S56" s="47">
        <v>30943.02</v>
      </c>
      <c r="T56" s="81">
        <v>26540.16</v>
      </c>
      <c r="U56" s="78">
        <f>T56-S56</f>
        <v>-4402.8600000000006</v>
      </c>
      <c r="V56" s="82">
        <f>(T56-S56)/S56*100</f>
        <v>-14.228927880988993</v>
      </c>
      <c r="W56" s="61">
        <f>T56/$T$7*100</f>
        <v>1.4622996008028804</v>
      </c>
    </row>
    <row r="57" spans="1:23" ht="15" customHeight="1">
      <c r="A57" s="12">
        <f t="shared" si="0"/>
        <v>50</v>
      </c>
      <c r="C57" s="53"/>
      <c r="D57" s="84"/>
      <c r="E57" s="85"/>
      <c r="F57" s="47"/>
      <c r="G57" s="82"/>
      <c r="H57" s="61"/>
      <c r="I57" s="84"/>
      <c r="J57" s="85"/>
      <c r="K57" s="47"/>
      <c r="L57" s="82"/>
      <c r="M57" s="61"/>
      <c r="N57" s="84"/>
      <c r="O57" s="85"/>
      <c r="P57" s="78"/>
      <c r="Q57" s="82"/>
      <c r="R57" s="61"/>
      <c r="S57" s="84"/>
      <c r="T57" s="85"/>
      <c r="U57" s="78"/>
      <c r="V57" s="82"/>
      <c r="W57" s="61"/>
    </row>
    <row r="58" spans="1:23" ht="15" customHeight="1">
      <c r="A58" s="12">
        <f t="shared" si="0"/>
        <v>51</v>
      </c>
      <c r="C58" s="53" t="s">
        <v>90</v>
      </c>
      <c r="D58" s="84"/>
      <c r="E58" s="85"/>
      <c r="F58" s="47"/>
      <c r="G58" s="82"/>
      <c r="H58" s="61"/>
      <c r="I58" s="84"/>
      <c r="J58" s="85"/>
      <c r="K58" s="47"/>
      <c r="L58" s="82"/>
      <c r="M58" s="61"/>
      <c r="N58" s="84"/>
      <c r="O58" s="85"/>
      <c r="P58" s="78"/>
      <c r="Q58" s="82"/>
      <c r="R58" s="61"/>
      <c r="S58" s="84"/>
      <c r="T58" s="85"/>
      <c r="U58" s="78"/>
      <c r="V58" s="82"/>
      <c r="W58" s="61"/>
    </row>
    <row r="59" spans="1:23" ht="15" customHeight="1">
      <c r="A59" s="12">
        <f t="shared" si="0"/>
        <v>52</v>
      </c>
      <c r="B59" s="12" t="s">
        <v>91</v>
      </c>
      <c r="C59" s="19" t="s">
        <v>92</v>
      </c>
      <c r="D59" s="84">
        <v>66</v>
      </c>
      <c r="E59" s="85">
        <v>79</v>
      </c>
      <c r="F59" s="47">
        <f>E59-D59</f>
        <v>13</v>
      </c>
      <c r="G59" s="82">
        <f>(E59-D59)/D59*100</f>
        <v>19.696969696969695</v>
      </c>
      <c r="H59" s="61">
        <f>E59/$E$7*100</f>
        <v>1.1210444160635733</v>
      </c>
      <c r="I59" s="84">
        <v>2818</v>
      </c>
      <c r="J59" s="85">
        <v>2444</v>
      </c>
      <c r="K59" s="47">
        <f>J59-I59</f>
        <v>-374</v>
      </c>
      <c r="L59" s="82">
        <f>(J59-I59)/I59*100</f>
        <v>-13.27182398864443</v>
      </c>
      <c r="M59" s="61">
        <f>J59/$J$7*100</f>
        <v>1.2744034707158352</v>
      </c>
      <c r="N59" s="47">
        <v>38190.089999999997</v>
      </c>
      <c r="O59" s="81">
        <v>42145.62</v>
      </c>
      <c r="P59" s="78">
        <f>O59-N59</f>
        <v>3955.5300000000061</v>
      </c>
      <c r="Q59" s="82">
        <f>(O59-N59)/N59*100</f>
        <v>10.357477555041129</v>
      </c>
      <c r="R59" s="61">
        <f>O59/$O$7*100</f>
        <v>0.86214279154247531</v>
      </c>
      <c r="S59" s="47">
        <v>18882.150000000001</v>
      </c>
      <c r="T59" s="81">
        <v>19595.349999999999</v>
      </c>
      <c r="U59" s="78">
        <f>T59-S59</f>
        <v>713.19999999999709</v>
      </c>
      <c r="V59" s="82">
        <f>(T59-S59)/S59*100</f>
        <v>3.7771122462219453</v>
      </c>
      <c r="W59" s="61">
        <f>T59/$T$7*100</f>
        <v>1.0796571114338693</v>
      </c>
    </row>
    <row r="60" spans="1:23" ht="15" customHeight="1">
      <c r="A60" s="12">
        <f t="shared" si="0"/>
        <v>53</v>
      </c>
      <c r="B60" s="12" t="s">
        <v>93</v>
      </c>
      <c r="C60" s="19" t="s">
        <v>94</v>
      </c>
      <c r="D60" s="84">
        <v>71</v>
      </c>
      <c r="E60" s="85">
        <v>65</v>
      </c>
      <c r="F60" s="47">
        <f>E60-D60</f>
        <v>-6</v>
      </c>
      <c r="G60" s="82">
        <f>(E60-D60)/D60*100</f>
        <v>-8.4507042253521121</v>
      </c>
      <c r="H60" s="61">
        <f>E60/$E$7*100</f>
        <v>0.92237831701433237</v>
      </c>
      <c r="I60" s="84">
        <v>1587</v>
      </c>
      <c r="J60" s="85">
        <v>1460</v>
      </c>
      <c r="K60" s="47">
        <f>J60-I60</f>
        <v>-127</v>
      </c>
      <c r="L60" s="82">
        <f>(J60-I60)/I60*100</f>
        <v>-8.0025204788909896</v>
      </c>
      <c r="M60" s="61">
        <f>J60/$J$7*100</f>
        <v>0.76130485566494244</v>
      </c>
      <c r="N60" s="47">
        <v>32601.18</v>
      </c>
      <c r="O60" s="81">
        <v>29727.05</v>
      </c>
      <c r="P60" s="78">
        <f>O60-N60</f>
        <v>-2874.130000000001</v>
      </c>
      <c r="Q60" s="82">
        <f>(O60-N60)/N60*100</f>
        <v>-8.8160305853959908</v>
      </c>
      <c r="R60" s="61">
        <f>O60/$O$7*100</f>
        <v>0.60810499101265403</v>
      </c>
      <c r="S60" s="47">
        <v>12391.24</v>
      </c>
      <c r="T60" s="81">
        <v>13095.01</v>
      </c>
      <c r="U60" s="78">
        <f>T60-S60</f>
        <v>703.77000000000044</v>
      </c>
      <c r="V60" s="82">
        <f>(T60-S60)/S60*100</f>
        <v>5.679576862364061</v>
      </c>
      <c r="W60" s="61">
        <f>T60/$T$7*100</f>
        <v>0.72150386039533021</v>
      </c>
    </row>
    <row r="61" spans="1:23" ht="15" customHeight="1">
      <c r="A61" s="12">
        <f t="shared" si="0"/>
        <v>54</v>
      </c>
      <c r="B61" s="12" t="s">
        <v>95</v>
      </c>
      <c r="C61" s="19" t="s">
        <v>96</v>
      </c>
      <c r="D61" s="84">
        <v>88</v>
      </c>
      <c r="E61" s="85">
        <v>89</v>
      </c>
      <c r="F61" s="47">
        <f>E61-D61</f>
        <v>1</v>
      </c>
      <c r="G61" s="82">
        <f>(E61-D61)/D61*100</f>
        <v>1.1363636363636365</v>
      </c>
      <c r="H61" s="61">
        <f>E61/$E$7*100</f>
        <v>1.2629487725273165</v>
      </c>
      <c r="I61" s="84">
        <v>2880</v>
      </c>
      <c r="J61" s="85">
        <v>2773</v>
      </c>
      <c r="K61" s="47">
        <f>J61-I61</f>
        <v>-107</v>
      </c>
      <c r="L61" s="82">
        <f>(J61-I61)/I61*100</f>
        <v>-3.7152777777777777</v>
      </c>
      <c r="M61" s="61">
        <f>J61/$J$7*100</f>
        <v>1.4459577840814284</v>
      </c>
      <c r="N61" s="47">
        <v>65751.3</v>
      </c>
      <c r="O61" s="81">
        <v>70394</v>
      </c>
      <c r="P61" s="78">
        <f>O61-N61</f>
        <v>4642.6999999999971</v>
      </c>
      <c r="Q61" s="82">
        <f>(O61-N61)/N61*100</f>
        <v>7.0610010752639063</v>
      </c>
      <c r="R61" s="61">
        <f>O61/$O$7*100</f>
        <v>1.4399996884098751</v>
      </c>
      <c r="S61" s="47">
        <v>24801.42</v>
      </c>
      <c r="T61" s="81">
        <v>38405.61</v>
      </c>
      <c r="U61" s="78">
        <f>T61-S61</f>
        <v>13604.190000000002</v>
      </c>
      <c r="V61" s="82">
        <f>(T61-S61)/S61*100</f>
        <v>54.852464092781794</v>
      </c>
      <c r="W61" s="61">
        <f>T61/$T$7*100</f>
        <v>2.1160576338496497</v>
      </c>
    </row>
    <row r="62" spans="1:23" ht="15.75" customHeight="1">
      <c r="A62" s="12">
        <f t="shared" si="0"/>
        <v>55</v>
      </c>
      <c r="C62" s="19"/>
      <c r="D62" s="84"/>
      <c r="E62" s="85"/>
      <c r="F62" s="47"/>
      <c r="G62" s="82"/>
      <c r="H62" s="61"/>
      <c r="I62" s="84"/>
      <c r="J62" s="85"/>
      <c r="K62" s="47"/>
      <c r="L62" s="79"/>
      <c r="M62" s="61"/>
      <c r="N62" s="84"/>
      <c r="O62" s="85"/>
      <c r="P62" s="78"/>
      <c r="Q62" s="79"/>
      <c r="R62" s="61"/>
      <c r="S62" s="84"/>
      <c r="T62" s="85"/>
      <c r="U62" s="78"/>
      <c r="V62" s="79"/>
      <c r="W62" s="61"/>
    </row>
    <row r="63" spans="1:23" ht="15" customHeight="1">
      <c r="A63" s="12">
        <f t="shared" si="0"/>
        <v>56</v>
      </c>
      <c r="C63" s="53" t="s">
        <v>97</v>
      </c>
      <c r="D63" s="84"/>
      <c r="E63" s="85"/>
      <c r="F63" s="47"/>
      <c r="G63" s="82"/>
      <c r="H63" s="61"/>
      <c r="I63" s="84"/>
      <c r="J63" s="85"/>
      <c r="K63" s="47"/>
      <c r="L63" s="79"/>
      <c r="M63" s="61"/>
      <c r="N63" s="84"/>
      <c r="O63" s="85"/>
      <c r="P63" s="78"/>
      <c r="Q63" s="79"/>
      <c r="R63" s="61"/>
      <c r="S63" s="84"/>
      <c r="T63" s="85"/>
      <c r="U63" s="78"/>
      <c r="V63" s="79"/>
      <c r="W63" s="61"/>
    </row>
    <row r="64" spans="1:23" ht="15" customHeight="1">
      <c r="A64" s="12">
        <f t="shared" si="0"/>
        <v>57</v>
      </c>
      <c r="B64" s="12" t="s">
        <v>98</v>
      </c>
      <c r="C64" s="19" t="s">
        <v>99</v>
      </c>
      <c r="D64" s="84">
        <v>17</v>
      </c>
      <c r="E64" s="85">
        <v>18</v>
      </c>
      <c r="F64" s="47">
        <f>E64-D64</f>
        <v>1</v>
      </c>
      <c r="G64" s="82">
        <f>(E64-D64)/D64*100</f>
        <v>5.8823529411764701</v>
      </c>
      <c r="H64" s="61">
        <f>E64/$E$7*100</f>
        <v>0.2554278416347382</v>
      </c>
      <c r="I64" s="84">
        <v>490</v>
      </c>
      <c r="J64" s="85">
        <v>359</v>
      </c>
      <c r="K64" s="47">
        <f>J64-I64</f>
        <v>-131</v>
      </c>
      <c r="L64" s="82">
        <f>(J64-I64)/I64*100</f>
        <v>-26.73469387755102</v>
      </c>
      <c r="M64" s="61">
        <f>J64/$J$7*100</f>
        <v>0.18719756382446187</v>
      </c>
      <c r="N64" s="47">
        <v>11708.75</v>
      </c>
      <c r="O64" s="81">
        <v>9993.68</v>
      </c>
      <c r="P64" s="78">
        <f>O64-N64</f>
        <v>-1715.0699999999997</v>
      </c>
      <c r="Q64" s="82">
        <f>(O64-N64)/N64*100</f>
        <v>-14.647763424789151</v>
      </c>
      <c r="R64" s="61">
        <f>O64/$O$7*100</f>
        <v>0.20443356090104273</v>
      </c>
      <c r="S64" s="47">
        <v>2776.67</v>
      </c>
      <c r="T64" s="81">
        <v>557.99</v>
      </c>
      <c r="U64" s="78">
        <f>T64-S64</f>
        <v>-2218.6800000000003</v>
      </c>
      <c r="V64" s="82">
        <f>(T64-S64)/S64*100</f>
        <v>-79.90434585312623</v>
      </c>
      <c r="W64" s="61">
        <f>T64/$T$7*100</f>
        <v>3.0743919940648411E-2</v>
      </c>
    </row>
    <row r="65" spans="1:23" ht="15" customHeight="1">
      <c r="A65" s="12">
        <f t="shared" si="0"/>
        <v>58</v>
      </c>
      <c r="C65" s="19"/>
      <c r="D65" s="84"/>
      <c r="E65" s="85"/>
      <c r="F65" s="47"/>
      <c r="G65" s="82"/>
      <c r="H65" s="61"/>
      <c r="I65" s="84"/>
      <c r="J65" s="85"/>
      <c r="K65" s="47"/>
      <c r="L65" s="82"/>
      <c r="M65" s="61"/>
      <c r="N65" s="84"/>
      <c r="O65" s="85"/>
      <c r="P65" s="78"/>
      <c r="Q65" s="82"/>
      <c r="R65" s="61"/>
      <c r="S65" s="84"/>
      <c r="T65" s="85"/>
      <c r="U65" s="78"/>
      <c r="V65" s="82"/>
      <c r="W65" s="61"/>
    </row>
    <row r="66" spans="1:23" ht="15" customHeight="1">
      <c r="A66" s="12">
        <f t="shared" si="0"/>
        <v>59</v>
      </c>
      <c r="C66" s="53" t="s">
        <v>100</v>
      </c>
      <c r="D66" s="84"/>
      <c r="E66" s="85"/>
      <c r="F66" s="47"/>
      <c r="G66" s="82"/>
      <c r="H66" s="61"/>
      <c r="I66" s="84"/>
      <c r="J66" s="85"/>
      <c r="K66" s="47"/>
      <c r="L66" s="82"/>
      <c r="M66" s="61"/>
      <c r="N66" s="84"/>
      <c r="O66" s="85"/>
      <c r="P66" s="78"/>
      <c r="Q66" s="82"/>
      <c r="R66" s="61"/>
      <c r="S66" s="84"/>
      <c r="T66" s="85"/>
      <c r="U66" s="78"/>
      <c r="V66" s="82"/>
      <c r="W66" s="61"/>
    </row>
    <row r="67" spans="1:23" ht="15" customHeight="1">
      <c r="A67" s="12">
        <f t="shared" si="0"/>
        <v>60</v>
      </c>
      <c r="B67" s="12" t="s">
        <v>101</v>
      </c>
      <c r="C67" s="19" t="s">
        <v>102</v>
      </c>
      <c r="D67" s="84">
        <v>31</v>
      </c>
      <c r="E67" s="85">
        <v>34</v>
      </c>
      <c r="F67" s="47">
        <f t="shared" ref="F67:F73" si="13">E67-D67</f>
        <v>3</v>
      </c>
      <c r="G67" s="82">
        <f t="shared" ref="G67:G73" si="14">(E67-D67)/D67*100</f>
        <v>9.67741935483871</v>
      </c>
      <c r="H67" s="61">
        <f t="shared" ref="H67:H73" si="15">E67/$E$7*100</f>
        <v>0.4824748119767277</v>
      </c>
      <c r="I67" s="84">
        <v>1644</v>
      </c>
      <c r="J67" s="85">
        <v>1494</v>
      </c>
      <c r="K67" s="47">
        <f t="shared" ref="K67:K73" si="16">J67-I67</f>
        <v>-150</v>
      </c>
      <c r="L67" s="82">
        <f t="shared" ref="L67:L73" si="17">(J67-I67)/I67*100</f>
        <v>-9.1240875912408761</v>
      </c>
      <c r="M67" s="61">
        <f t="shared" ref="M67:M73" si="18">J67/$J$7*100</f>
        <v>0.77903387285166026</v>
      </c>
      <c r="N67" s="47">
        <v>52363.57</v>
      </c>
      <c r="O67" s="81">
        <v>48390.559999999998</v>
      </c>
      <c r="P67" s="78">
        <f t="shared" ref="P67:P73" si="19">O67-N67</f>
        <v>-3973.010000000002</v>
      </c>
      <c r="Q67" s="82">
        <f t="shared" ref="Q67:Q73" si="20">(O67-N67)/N67*100</f>
        <v>-7.5873551020299077</v>
      </c>
      <c r="R67" s="61">
        <f t="shared" ref="R67:R73" si="21">O67/$O$7*100</f>
        <v>0.98989106062987409</v>
      </c>
      <c r="S67" s="47">
        <v>18464.46</v>
      </c>
      <c r="T67" s="81">
        <v>15855.36</v>
      </c>
      <c r="U67" s="78">
        <f t="shared" ref="U67:U73" si="22">T67-S67</f>
        <v>-2609.0999999999985</v>
      </c>
      <c r="V67" s="82">
        <f t="shared" ref="V67:V73" si="23">(T67-S67)/S67*100</f>
        <v>-14.130388865961955</v>
      </c>
      <c r="W67" s="61">
        <f t="shared" ref="W67:W73" si="24">T67/$T$7*100</f>
        <v>0.87359257060190887</v>
      </c>
    </row>
    <row r="68" spans="1:23" ht="15" customHeight="1">
      <c r="A68" s="12">
        <f t="shared" si="0"/>
        <v>61</v>
      </c>
      <c r="B68" s="12" t="s">
        <v>103</v>
      </c>
      <c r="C68" s="19" t="s">
        <v>104</v>
      </c>
      <c r="D68" s="84">
        <v>38</v>
      </c>
      <c r="E68" s="85">
        <v>28</v>
      </c>
      <c r="F68" s="47">
        <f t="shared" si="13"/>
        <v>-10</v>
      </c>
      <c r="G68" s="82">
        <f t="shared" si="14"/>
        <v>-26.315789473684209</v>
      </c>
      <c r="H68" s="61">
        <f t="shared" si="15"/>
        <v>0.39733219809848164</v>
      </c>
      <c r="I68" s="84">
        <v>1171</v>
      </c>
      <c r="J68" s="85">
        <v>874</v>
      </c>
      <c r="K68" s="47">
        <f t="shared" si="16"/>
        <v>-297</v>
      </c>
      <c r="L68" s="82">
        <f t="shared" si="17"/>
        <v>-25.362937660119556</v>
      </c>
      <c r="M68" s="61">
        <f t="shared" si="18"/>
        <v>0.45574003003504093</v>
      </c>
      <c r="N68" s="47">
        <v>31320.34</v>
      </c>
      <c r="O68" s="81">
        <v>15070</v>
      </c>
      <c r="P68" s="78">
        <f t="shared" si="19"/>
        <v>-16250.34</v>
      </c>
      <c r="Q68" s="82">
        <f t="shared" si="20"/>
        <v>-51.884302660826798</v>
      </c>
      <c r="R68" s="61">
        <f t="shared" si="21"/>
        <v>0.30827620684059459</v>
      </c>
      <c r="S68" s="47">
        <v>18692.27</v>
      </c>
      <c r="T68" s="81">
        <v>2995.47</v>
      </c>
      <c r="U68" s="78">
        <f t="shared" si="22"/>
        <v>-15696.800000000001</v>
      </c>
      <c r="V68" s="82">
        <f t="shared" si="23"/>
        <v>-83.974819537701947</v>
      </c>
      <c r="W68" s="61">
        <f t="shared" si="24"/>
        <v>0.16504326218142634</v>
      </c>
    </row>
    <row r="69" spans="1:23" ht="15" customHeight="1">
      <c r="A69" s="12">
        <f t="shared" si="0"/>
        <v>62</v>
      </c>
      <c r="B69" s="12" t="s">
        <v>105</v>
      </c>
      <c r="C69" s="19" t="s">
        <v>106</v>
      </c>
      <c r="D69" s="84">
        <v>46</v>
      </c>
      <c r="E69" s="85">
        <v>49</v>
      </c>
      <c r="F69" s="47">
        <f t="shared" si="13"/>
        <v>3</v>
      </c>
      <c r="G69" s="82">
        <f t="shared" si="14"/>
        <v>6.5217391304347823</v>
      </c>
      <c r="H69" s="61">
        <f t="shared" si="15"/>
        <v>0.69533134667234286</v>
      </c>
      <c r="I69" s="84">
        <v>1462</v>
      </c>
      <c r="J69" s="85">
        <v>1414</v>
      </c>
      <c r="K69" s="47">
        <f t="shared" si="16"/>
        <v>-48</v>
      </c>
      <c r="L69" s="82">
        <f t="shared" si="17"/>
        <v>-3.2831737346101231</v>
      </c>
      <c r="M69" s="61">
        <f t="shared" si="18"/>
        <v>0.73731853829467719</v>
      </c>
      <c r="N69" s="47">
        <v>39767.879999999997</v>
      </c>
      <c r="O69" s="81">
        <v>29708.639999999999</v>
      </c>
      <c r="P69" s="78">
        <f t="shared" si="19"/>
        <v>-10059.239999999998</v>
      </c>
      <c r="Q69" s="82">
        <f t="shared" si="20"/>
        <v>-25.294886224762291</v>
      </c>
      <c r="R69" s="61">
        <f t="shared" si="21"/>
        <v>0.60772839081571084</v>
      </c>
      <c r="S69" s="47">
        <v>11848.32</v>
      </c>
      <c r="T69" s="81">
        <v>10742.76</v>
      </c>
      <c r="U69" s="78">
        <f t="shared" si="22"/>
        <v>-1105.5599999999995</v>
      </c>
      <c r="V69" s="82">
        <f t="shared" si="23"/>
        <v>-9.3309431210500691</v>
      </c>
      <c r="W69" s="61">
        <f t="shared" si="24"/>
        <v>0.59190048814781648</v>
      </c>
    </row>
    <row r="70" spans="1:23" ht="15" customHeight="1">
      <c r="A70" s="12">
        <f t="shared" si="0"/>
        <v>63</v>
      </c>
      <c r="B70" s="12" t="s">
        <v>107</v>
      </c>
      <c r="C70" s="19" t="s">
        <v>108</v>
      </c>
      <c r="D70" s="84">
        <v>13</v>
      </c>
      <c r="E70" s="85">
        <v>16</v>
      </c>
      <c r="F70" s="47">
        <f t="shared" si="13"/>
        <v>3</v>
      </c>
      <c r="G70" s="82">
        <f t="shared" si="14"/>
        <v>23.076923076923077</v>
      </c>
      <c r="H70" s="61">
        <f t="shared" si="15"/>
        <v>0.22704697034198951</v>
      </c>
      <c r="I70" s="84">
        <v>280</v>
      </c>
      <c r="J70" s="85">
        <v>297</v>
      </c>
      <c r="K70" s="47">
        <f t="shared" si="16"/>
        <v>17</v>
      </c>
      <c r="L70" s="82">
        <f t="shared" si="17"/>
        <v>6.0714285714285712</v>
      </c>
      <c r="M70" s="61">
        <f t="shared" si="18"/>
        <v>0.15486817954279994</v>
      </c>
      <c r="N70" s="47">
        <v>4902.34</v>
      </c>
      <c r="O70" s="81">
        <v>5323.39</v>
      </c>
      <c r="P70" s="78">
        <f t="shared" si="19"/>
        <v>421.05000000000018</v>
      </c>
      <c r="Q70" s="82">
        <f t="shared" si="20"/>
        <v>8.5887555738688093</v>
      </c>
      <c r="R70" s="61">
        <f t="shared" si="21"/>
        <v>0.10889678014154965</v>
      </c>
      <c r="S70" s="47">
        <v>1726.65</v>
      </c>
      <c r="T70" s="81">
        <v>2250.79</v>
      </c>
      <c r="U70" s="78">
        <f t="shared" si="22"/>
        <v>524.13999999999987</v>
      </c>
      <c r="V70" s="82">
        <f t="shared" si="23"/>
        <v>30.355891466133833</v>
      </c>
      <c r="W70" s="61">
        <f t="shared" si="24"/>
        <v>0.12401316791199131</v>
      </c>
    </row>
    <row r="71" spans="1:23" ht="15" customHeight="1">
      <c r="A71" s="12">
        <f t="shared" si="0"/>
        <v>64</v>
      </c>
      <c r="B71" s="12" t="s">
        <v>109</v>
      </c>
      <c r="C71" s="19" t="s">
        <v>110</v>
      </c>
      <c r="D71" s="84">
        <v>69</v>
      </c>
      <c r="E71" s="85">
        <v>63</v>
      </c>
      <c r="F71" s="47">
        <f t="shared" si="13"/>
        <v>-6</v>
      </c>
      <c r="G71" s="82">
        <f t="shared" si="14"/>
        <v>-8.695652173913043</v>
      </c>
      <c r="H71" s="61">
        <f t="shared" si="15"/>
        <v>0.89399744572158357</v>
      </c>
      <c r="I71" s="84">
        <v>1978</v>
      </c>
      <c r="J71" s="85">
        <v>1396</v>
      </c>
      <c r="K71" s="47">
        <f t="shared" si="16"/>
        <v>-582</v>
      </c>
      <c r="L71" s="82">
        <f t="shared" si="17"/>
        <v>-29.423660262891811</v>
      </c>
      <c r="M71" s="61">
        <f t="shared" si="18"/>
        <v>0.7279325880193559</v>
      </c>
      <c r="N71" s="47">
        <v>51220.160000000003</v>
      </c>
      <c r="O71" s="81">
        <v>29394</v>
      </c>
      <c r="P71" s="78">
        <f t="shared" si="19"/>
        <v>-21826.160000000003</v>
      </c>
      <c r="Q71" s="82">
        <f t="shared" si="20"/>
        <v>-42.61244010170995</v>
      </c>
      <c r="R71" s="61">
        <f t="shared" si="21"/>
        <v>0.60129202547262361</v>
      </c>
      <c r="S71" s="47">
        <v>22133.3</v>
      </c>
      <c r="T71" s="81">
        <v>14624.23</v>
      </c>
      <c r="U71" s="78">
        <f t="shared" si="22"/>
        <v>-7509.07</v>
      </c>
      <c r="V71" s="82">
        <f t="shared" si="23"/>
        <v>-33.926572178572556</v>
      </c>
      <c r="W71" s="61">
        <f t="shared" si="24"/>
        <v>0.80576023999288282</v>
      </c>
    </row>
    <row r="72" spans="1:23" ht="15" customHeight="1">
      <c r="A72" s="12">
        <f t="shared" si="0"/>
        <v>65</v>
      </c>
      <c r="B72" s="12" t="s">
        <v>111</v>
      </c>
      <c r="C72" s="19" t="s">
        <v>112</v>
      </c>
      <c r="D72" s="84">
        <v>47</v>
      </c>
      <c r="E72" s="85">
        <v>54</v>
      </c>
      <c r="F72" s="47">
        <f t="shared" si="13"/>
        <v>7</v>
      </c>
      <c r="G72" s="82">
        <f t="shared" si="14"/>
        <v>14.893617021276595</v>
      </c>
      <c r="H72" s="61">
        <f t="shared" si="15"/>
        <v>0.76628352490421447</v>
      </c>
      <c r="I72" s="84">
        <v>650</v>
      </c>
      <c r="J72" s="85">
        <v>699</v>
      </c>
      <c r="K72" s="47">
        <f t="shared" si="16"/>
        <v>49</v>
      </c>
      <c r="L72" s="82">
        <f t="shared" si="17"/>
        <v>7.5384615384615383</v>
      </c>
      <c r="M72" s="61">
        <f t="shared" si="18"/>
        <v>0.36448773569164028</v>
      </c>
      <c r="N72" s="47">
        <v>5884.91</v>
      </c>
      <c r="O72" s="81">
        <v>5993</v>
      </c>
      <c r="P72" s="78">
        <f t="shared" si="19"/>
        <v>108.09000000000015</v>
      </c>
      <c r="Q72" s="82">
        <f t="shared" si="20"/>
        <v>1.8367315727853126</v>
      </c>
      <c r="R72" s="61">
        <f t="shared" si="21"/>
        <v>0.1225945127800719</v>
      </c>
      <c r="S72" s="47">
        <v>2552.44</v>
      </c>
      <c r="T72" s="81">
        <v>2740.41</v>
      </c>
      <c r="U72" s="78">
        <f t="shared" si="22"/>
        <v>187.9699999999998</v>
      </c>
      <c r="V72" s="82">
        <f t="shared" si="23"/>
        <v>7.3643258999232035</v>
      </c>
      <c r="W72" s="61">
        <f t="shared" si="24"/>
        <v>0.15099006370105611</v>
      </c>
    </row>
    <row r="73" spans="1:23" ht="15" customHeight="1">
      <c r="A73" s="12">
        <f t="shared" si="0"/>
        <v>66</v>
      </c>
      <c r="B73" s="12" t="s">
        <v>113</v>
      </c>
      <c r="C73" s="19" t="s">
        <v>114</v>
      </c>
      <c r="D73" s="84">
        <v>23</v>
      </c>
      <c r="E73" s="85">
        <v>22</v>
      </c>
      <c r="F73" s="47">
        <f t="shared" si="13"/>
        <v>-1</v>
      </c>
      <c r="G73" s="82">
        <f t="shared" si="14"/>
        <v>-4.3478260869565215</v>
      </c>
      <c r="H73" s="61">
        <f t="shared" si="15"/>
        <v>0.31218958422023557</v>
      </c>
      <c r="I73" s="84">
        <v>277</v>
      </c>
      <c r="J73" s="85">
        <v>291</v>
      </c>
      <c r="K73" s="47">
        <f t="shared" si="16"/>
        <v>14</v>
      </c>
      <c r="L73" s="82">
        <f t="shared" si="17"/>
        <v>5.0541516245487363</v>
      </c>
      <c r="M73" s="61">
        <f t="shared" si="18"/>
        <v>0.1517395294510262</v>
      </c>
      <c r="N73" s="47">
        <v>2981.39</v>
      </c>
      <c r="O73" s="81">
        <v>2807</v>
      </c>
      <c r="P73" s="78">
        <f t="shared" si="19"/>
        <v>-174.38999999999987</v>
      </c>
      <c r="Q73" s="82">
        <f t="shared" si="20"/>
        <v>-5.8492850650200028</v>
      </c>
      <c r="R73" s="61">
        <f t="shared" si="21"/>
        <v>5.7420790484508891E-2</v>
      </c>
      <c r="S73" s="47">
        <v>996.63</v>
      </c>
      <c r="T73" s="81">
        <v>978.41</v>
      </c>
      <c r="U73" s="78">
        <f t="shared" si="22"/>
        <v>-18.220000000000027</v>
      </c>
      <c r="V73" s="82">
        <f t="shared" si="23"/>
        <v>-1.8281609022405534</v>
      </c>
      <c r="W73" s="61">
        <f t="shared" si="24"/>
        <v>5.3908060555081287E-2</v>
      </c>
    </row>
    <row r="74" spans="1:23" ht="15" customHeight="1">
      <c r="A74" s="12">
        <f t="shared" ref="A74:A79" si="25">A73+1</f>
        <v>67</v>
      </c>
      <c r="C74" s="19"/>
      <c r="D74" s="84"/>
      <c r="E74" s="85"/>
      <c r="F74" s="47"/>
      <c r="G74" s="82"/>
      <c r="H74" s="61"/>
      <c r="I74" s="84"/>
      <c r="J74" s="85"/>
      <c r="K74" s="47"/>
      <c r="L74" s="82"/>
      <c r="M74" s="61"/>
      <c r="N74" s="84"/>
      <c r="O74" s="85"/>
      <c r="P74" s="78"/>
      <c r="Q74" s="82"/>
      <c r="R74" s="61"/>
      <c r="S74" s="84"/>
      <c r="T74" s="85"/>
      <c r="U74" s="78"/>
      <c r="V74" s="82"/>
      <c r="W74" s="61"/>
    </row>
    <row r="75" spans="1:23" ht="15" customHeight="1">
      <c r="A75" s="12">
        <f t="shared" si="25"/>
        <v>68</v>
      </c>
      <c r="C75" s="53" t="s">
        <v>115</v>
      </c>
      <c r="D75" s="84"/>
      <c r="E75" s="85"/>
      <c r="F75" s="47"/>
      <c r="G75" s="82"/>
      <c r="H75" s="61"/>
      <c r="I75" s="84"/>
      <c r="J75" s="85"/>
      <c r="K75" s="47"/>
      <c r="L75" s="82"/>
      <c r="M75" s="61"/>
      <c r="N75" s="84"/>
      <c r="O75" s="85"/>
      <c r="P75" s="78"/>
      <c r="Q75" s="82"/>
      <c r="R75" s="61"/>
      <c r="S75" s="84"/>
      <c r="T75" s="85"/>
      <c r="U75" s="78"/>
      <c r="V75" s="82"/>
      <c r="W75" s="61"/>
    </row>
    <row r="76" spans="1:23" ht="15" customHeight="1">
      <c r="A76" s="12">
        <f t="shared" si="25"/>
        <v>69</v>
      </c>
      <c r="B76" s="12" t="s">
        <v>116</v>
      </c>
      <c r="C76" s="19" t="s">
        <v>117</v>
      </c>
      <c r="D76" s="84">
        <v>54</v>
      </c>
      <c r="E76" s="85">
        <v>54</v>
      </c>
      <c r="F76" s="47">
        <f>E76-D76</f>
        <v>0</v>
      </c>
      <c r="G76" s="82">
        <f>(E76-D76)/D76*100</f>
        <v>0</v>
      </c>
      <c r="H76" s="61">
        <f>E76/$E$7*100</f>
        <v>0.76628352490421447</v>
      </c>
      <c r="I76" s="84">
        <v>3485</v>
      </c>
      <c r="J76" s="85">
        <v>3244</v>
      </c>
      <c r="K76" s="47">
        <f>J76-I76</f>
        <v>-241</v>
      </c>
      <c r="L76" s="82">
        <f>(J76-I76)/I76*100</f>
        <v>-6.9153515064562407</v>
      </c>
      <c r="M76" s="61">
        <f>J76/$J$7*100</f>
        <v>1.6915568162856665</v>
      </c>
      <c r="N76" s="47">
        <v>104928.57</v>
      </c>
      <c r="O76" s="81">
        <v>91528</v>
      </c>
      <c r="P76" s="78">
        <f>O76-N76</f>
        <v>-13400.570000000007</v>
      </c>
      <c r="Q76" s="82">
        <f>(O76-N76)/N76*100</f>
        <v>-12.771135640178844</v>
      </c>
      <c r="R76" s="61">
        <f>O76/$O$7*100</f>
        <v>1.8723228042273352</v>
      </c>
      <c r="S76" s="47">
        <v>30791.01</v>
      </c>
      <c r="T76" s="81">
        <v>23610.75</v>
      </c>
      <c r="U76" s="78">
        <f>T76-S76</f>
        <v>-7180.2599999999984</v>
      </c>
      <c r="V76" s="82">
        <f>(T76-S76)/S76*100</f>
        <v>-23.319338988880194</v>
      </c>
      <c r="W76" s="61">
        <f>T76/$T$7*100</f>
        <v>1.3008960872751563</v>
      </c>
    </row>
    <row r="77" spans="1:23" ht="15" customHeight="1">
      <c r="A77" s="12">
        <f t="shared" si="25"/>
        <v>70</v>
      </c>
      <c r="C77" s="19"/>
      <c r="D77" s="84"/>
      <c r="E77" s="85"/>
      <c r="F77" s="47"/>
      <c r="G77" s="82"/>
      <c r="H77" s="61"/>
      <c r="I77" s="84"/>
      <c r="J77" s="85"/>
      <c r="K77" s="47"/>
      <c r="L77" s="82"/>
      <c r="M77" s="61"/>
      <c r="N77" s="84"/>
      <c r="O77" s="85"/>
      <c r="P77" s="78"/>
      <c r="Q77" s="82"/>
      <c r="R77" s="61"/>
      <c r="S77" s="84"/>
      <c r="T77" s="85"/>
      <c r="U77" s="78"/>
      <c r="V77" s="82"/>
      <c r="W77" s="61"/>
    </row>
    <row r="78" spans="1:23" ht="15" customHeight="1">
      <c r="A78" s="12">
        <f t="shared" si="25"/>
        <v>71</v>
      </c>
      <c r="C78" s="53" t="s">
        <v>118</v>
      </c>
      <c r="D78" s="47"/>
      <c r="E78" s="81"/>
      <c r="F78" s="47"/>
      <c r="G78" s="82"/>
      <c r="H78" s="61"/>
      <c r="I78" s="84"/>
      <c r="J78" s="85"/>
      <c r="K78" s="47"/>
      <c r="L78" s="82"/>
      <c r="M78" s="61"/>
      <c r="N78" s="47"/>
      <c r="O78" s="81"/>
      <c r="P78" s="78"/>
      <c r="Q78" s="82"/>
      <c r="R78" s="61"/>
      <c r="S78" s="87"/>
      <c r="T78" s="87"/>
      <c r="U78" s="78"/>
      <c r="V78" s="82"/>
      <c r="W78" s="61"/>
    </row>
    <row r="79" spans="1:23" ht="15" customHeight="1">
      <c r="A79" s="12">
        <f t="shared" si="25"/>
        <v>72</v>
      </c>
      <c r="B79" s="12" t="s">
        <v>119</v>
      </c>
      <c r="C79" s="19" t="s">
        <v>120</v>
      </c>
      <c r="D79" s="47">
        <v>8</v>
      </c>
      <c r="E79" s="81">
        <v>7</v>
      </c>
      <c r="F79" s="47">
        <f>E79-D79</f>
        <v>-1</v>
      </c>
      <c r="G79" s="82">
        <f>(E79-D79)/D79*100</f>
        <v>-12.5</v>
      </c>
      <c r="H79" s="61">
        <f>E79/$E$7*100</f>
        <v>9.9333049524620409E-2</v>
      </c>
      <c r="I79" s="47">
        <v>84</v>
      </c>
      <c r="J79" s="81">
        <v>64</v>
      </c>
      <c r="K79" s="47">
        <f>J79-I79</f>
        <v>-20</v>
      </c>
      <c r="L79" s="82">
        <f>(J79-I79)/I79*100</f>
        <v>-23.809523809523807</v>
      </c>
      <c r="M79" s="61">
        <f>J79/$J$7*100</f>
        <v>3.3372267645586519E-2</v>
      </c>
      <c r="N79" s="47">
        <v>812.68</v>
      </c>
      <c r="O79" s="81">
        <v>499.05</v>
      </c>
      <c r="P79" s="78">
        <f>O79-N79</f>
        <v>-313.62999999999994</v>
      </c>
      <c r="Q79" s="82">
        <f>(O79-N79)/N79*100</f>
        <v>-38.592065757739817</v>
      </c>
      <c r="R79" s="61">
        <f>O79/$O$7*100</f>
        <v>1.0208708760703301E-2</v>
      </c>
      <c r="S79" s="88">
        <v>456.4</v>
      </c>
      <c r="T79" s="89">
        <v>232.18</v>
      </c>
      <c r="U79" s="78">
        <f>T79-S79</f>
        <v>-224.21999999999997</v>
      </c>
      <c r="V79" s="82">
        <f>(T79-S79)/S79*100</f>
        <v>-49.12795793163891</v>
      </c>
      <c r="W79" s="61">
        <f>T79/$T$7*100</f>
        <v>1.2792564977543948E-2</v>
      </c>
    </row>
    <row r="80" spans="1:23" ht="15" customHeight="1" thickBot="1">
      <c r="C80" s="90"/>
      <c r="D80" s="91"/>
      <c r="E80" s="91"/>
      <c r="F80" s="92"/>
      <c r="G80" s="93"/>
      <c r="H80" s="94"/>
      <c r="I80" s="95"/>
      <c r="J80" s="91"/>
      <c r="K80" s="96"/>
      <c r="L80" s="97"/>
      <c r="M80" s="98"/>
      <c r="N80" s="99"/>
      <c r="O80" s="100"/>
      <c r="P80" s="101"/>
      <c r="Q80" s="97"/>
      <c r="R80" s="98"/>
      <c r="S80" s="99"/>
      <c r="T80" s="102"/>
      <c r="U80" s="101"/>
      <c r="V80" s="97"/>
      <c r="W80" s="98"/>
    </row>
    <row r="81" spans="3:4" ht="12.75" thickTop="1">
      <c r="C81" s="103" t="s">
        <v>121</v>
      </c>
      <c r="D81" s="104"/>
    </row>
    <row r="82" spans="3:4">
      <c r="C82" s="106" t="s">
        <v>122</v>
      </c>
    </row>
    <row r="83" spans="3:4">
      <c r="C83" s="107" t="s">
        <v>123</v>
      </c>
    </row>
  </sheetData>
  <mergeCells count="12">
    <mergeCell ref="S4:S5"/>
    <mergeCell ref="T4:T5"/>
    <mergeCell ref="D3:H3"/>
    <mergeCell ref="I3:M3"/>
    <mergeCell ref="N3:R3"/>
    <mergeCell ref="S3:W3"/>
    <mergeCell ref="D4:D5"/>
    <mergeCell ref="E4:E5"/>
    <mergeCell ref="I4:I5"/>
    <mergeCell ref="J4:J5"/>
    <mergeCell ref="N4:N5"/>
    <mergeCell ref="O4:O5"/>
  </mergeCells>
  <phoneticPr fontId="3"/>
  <printOptions horizontalCentered="1"/>
  <pageMargins left="0.19685039370078741" right="0.19685039370078741" top="0.98425196850393704" bottom="0.78740157480314965" header="0.59055118110236227" footer="0.15748031496062992"/>
  <pageSetup paperSize="9" scale="70" firstPageNumber="5" orientation="landscape" useFirstPageNumber="1" r:id="rId1"/>
  <headerFooter alignWithMargins="0"/>
  <rowBreaks count="1" manualBreakCount="1">
    <brk id="40" min="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表－４</vt:lpstr>
      <vt:lpstr>'表－４'!Print_Area</vt:lpstr>
      <vt:lpstr>'表－４'!Print_Titles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2018-12-07T08:05:49Z</dcterms:created>
  <dcterms:modified xsi:type="dcterms:W3CDTF">2018-12-07T08:06:03Z</dcterms:modified>
</cp:coreProperties>
</file>