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55587\Desktop\★給与係オープンデータ\データ\"/>
    </mc:Choice>
  </mc:AlternateContent>
  <xr:revisionPtr revIDLastSave="0" documentId="13_ncr:1_{44CDDA60-2A4B-400D-9E8D-E9D13764F378}" xr6:coauthVersionLast="47" xr6:coauthVersionMax="47" xr10:uidLastSave="{00000000-0000-0000-0000-000000000000}"/>
  <bookViews>
    <workbookView xWindow="440" yWindow="0" windowWidth="18230" windowHeight="10090" xr2:uid="{00000000-000D-0000-FFFF-FFFF00000000}"/>
  </bookViews>
  <sheets>
    <sheet name="2" sheetId="2" r:id="rId1"/>
  </sheets>
  <definedNames>
    <definedName name="_xlnm.Print_Area" localSheetId="0">'2'!$A$1:$P$56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2" l="1"/>
  <c r="K53" i="2" s="1"/>
  <c r="H53" i="2"/>
  <c r="F53" i="2"/>
  <c r="D53" i="2"/>
  <c r="L53" i="2" s="1"/>
  <c r="L52" i="2"/>
  <c r="E52" i="2" s="1"/>
  <c r="K52" i="2"/>
  <c r="I52" i="2"/>
  <c r="G52" i="2"/>
  <c r="L51" i="2"/>
  <c r="E51" i="2" s="1"/>
  <c r="J47" i="2"/>
  <c r="H47" i="2"/>
  <c r="F47" i="2"/>
  <c r="D47" i="2"/>
  <c r="L47" i="2" s="1"/>
  <c r="J46" i="2"/>
  <c r="H46" i="2"/>
  <c r="F46" i="2"/>
  <c r="D46" i="2"/>
  <c r="J45" i="2"/>
  <c r="H45" i="2"/>
  <c r="F45" i="2"/>
  <c r="D45" i="2"/>
  <c r="M44" i="2"/>
  <c r="L44" i="2"/>
  <c r="L43" i="2"/>
  <c r="E43" i="2" s="1"/>
  <c r="M43" i="2" s="1"/>
  <c r="O42" i="2"/>
  <c r="O39" i="2"/>
  <c r="J36" i="2"/>
  <c r="H36" i="2"/>
  <c r="F36" i="2"/>
  <c r="D36" i="2"/>
  <c r="L36" i="2" s="1"/>
  <c r="G36" i="2" s="1"/>
  <c r="L35" i="2"/>
  <c r="K35" i="2" s="1"/>
  <c r="L34" i="2"/>
  <c r="G34" i="2"/>
  <c r="J33" i="2"/>
  <c r="H33" i="2"/>
  <c r="F33" i="2"/>
  <c r="D33" i="2"/>
  <c r="L32" i="2"/>
  <c r="L31" i="2"/>
  <c r="G31" i="2" s="1"/>
  <c r="J30" i="2"/>
  <c r="H30" i="2"/>
  <c r="F30" i="2"/>
  <c r="D30" i="2"/>
  <c r="L30" i="2" s="1"/>
  <c r="L29" i="2"/>
  <c r="E29" i="2" s="1"/>
  <c r="M29" i="2" s="1"/>
  <c r="L28" i="2"/>
  <c r="E28" i="2" s="1"/>
  <c r="J27" i="2"/>
  <c r="H27" i="2"/>
  <c r="F27" i="2"/>
  <c r="D27" i="2"/>
  <c r="L26" i="2"/>
  <c r="G26" i="2" s="1"/>
  <c r="L25" i="2"/>
  <c r="I25" i="2" s="1"/>
  <c r="J24" i="2"/>
  <c r="H24" i="2"/>
  <c r="F24" i="2"/>
  <c r="D24" i="2"/>
  <c r="L23" i="2"/>
  <c r="G23" i="2" s="1"/>
  <c r="L22" i="2"/>
  <c r="G22" i="2" s="1"/>
  <c r="J21" i="2"/>
  <c r="H21" i="2"/>
  <c r="F21" i="2"/>
  <c r="D21" i="2"/>
  <c r="L21" i="2" s="1"/>
  <c r="L20" i="2"/>
  <c r="G20" i="2" s="1"/>
  <c r="L19" i="2"/>
  <c r="G19" i="2" s="1"/>
  <c r="J18" i="2"/>
  <c r="H18" i="2"/>
  <c r="F18" i="2"/>
  <c r="D18" i="2"/>
  <c r="L17" i="2"/>
  <c r="I17" i="2" s="1"/>
  <c r="E17" i="2"/>
  <c r="L16" i="2"/>
  <c r="G16" i="2" s="1"/>
  <c r="I16" i="2"/>
  <c r="J15" i="2"/>
  <c r="H15" i="2"/>
  <c r="F15" i="2"/>
  <c r="D15" i="2"/>
  <c r="L14" i="2"/>
  <c r="G14" i="2" s="1"/>
  <c r="L13" i="2"/>
  <c r="E13" i="2" s="1"/>
  <c r="J12" i="2"/>
  <c r="H12" i="2"/>
  <c r="F12" i="2"/>
  <c r="D12" i="2"/>
  <c r="L11" i="2"/>
  <c r="E11" i="2" s="1"/>
  <c r="G11" i="2"/>
  <c r="L10" i="2"/>
  <c r="I10" i="2" s="1"/>
  <c r="E10" i="2"/>
  <c r="J9" i="2"/>
  <c r="H9" i="2"/>
  <c r="F9" i="2"/>
  <c r="D9" i="2"/>
  <c r="L8" i="2"/>
  <c r="E8" i="2" s="1"/>
  <c r="L7" i="2"/>
  <c r="G7" i="2" s="1"/>
  <c r="I7" i="2"/>
  <c r="J48" i="2" l="1"/>
  <c r="L45" i="2"/>
  <c r="I11" i="2"/>
  <c r="G25" i="2"/>
  <c r="G35" i="2"/>
  <c r="M35" i="2" s="1"/>
  <c r="L33" i="2"/>
  <c r="G33" i="2" s="1"/>
  <c r="L46" i="2"/>
  <c r="I46" i="2" s="1"/>
  <c r="O29" i="2"/>
  <c r="I47" i="2"/>
  <c r="G18" i="2"/>
  <c r="E27" i="2"/>
  <c r="G8" i="2"/>
  <c r="M8" i="2" s="1"/>
  <c r="G10" i="2"/>
  <c r="M10" i="2" s="1"/>
  <c r="O35" i="2"/>
  <c r="L24" i="2"/>
  <c r="E24" i="2" s="1"/>
  <c r="I8" i="2"/>
  <c r="L18" i="2"/>
  <c r="E18" i="2" s="1"/>
  <c r="L27" i="2"/>
  <c r="E36" i="2"/>
  <c r="E19" i="2"/>
  <c r="G51" i="2"/>
  <c r="I36" i="2"/>
  <c r="M36" i="2" s="1"/>
  <c r="I51" i="2"/>
  <c r="G53" i="2"/>
  <c r="L12" i="2"/>
  <c r="E7" i="2"/>
  <c r="F48" i="2"/>
  <c r="G17" i="2"/>
  <c r="O34" i="2"/>
  <c r="K51" i="2"/>
  <c r="D48" i="2"/>
  <c r="H48" i="2"/>
  <c r="I26" i="2"/>
  <c r="E32" i="2"/>
  <c r="E35" i="2"/>
  <c r="K36" i="2"/>
  <c r="E47" i="2"/>
  <c r="E12" i="2"/>
  <c r="O10" i="2"/>
  <c r="O11" i="2"/>
  <c r="I18" i="2"/>
  <c r="O17" i="2"/>
  <c r="G27" i="2"/>
  <c r="O25" i="2"/>
  <c r="E45" i="2"/>
  <c r="O44" i="2"/>
  <c r="O43" i="2"/>
  <c r="I12" i="2"/>
  <c r="M19" i="2"/>
  <c r="O28" i="2"/>
  <c r="O30" i="2" s="1"/>
  <c r="M52" i="2"/>
  <c r="G46" i="2"/>
  <c r="M11" i="2"/>
  <c r="O20" i="2"/>
  <c r="O52" i="2"/>
  <c r="O51" i="2"/>
  <c r="I53" i="2"/>
  <c r="E53" i="2"/>
  <c r="G21" i="2"/>
  <c r="O19" i="2"/>
  <c r="O21" i="2" s="1"/>
  <c r="L15" i="2"/>
  <c r="O16" i="2"/>
  <c r="O18" i="2" s="1"/>
  <c r="E21" i="2"/>
  <c r="I27" i="2"/>
  <c r="M28" i="2"/>
  <c r="G32" i="2"/>
  <c r="M13" i="2"/>
  <c r="E20" i="2"/>
  <c r="E22" i="2"/>
  <c r="M23" i="2"/>
  <c r="M25" i="2"/>
  <c r="O26" i="2"/>
  <c r="E30" i="2"/>
  <c r="E31" i="2"/>
  <c r="I32" i="2"/>
  <c r="E34" i="2"/>
  <c r="I35" i="2"/>
  <c r="G12" i="2"/>
  <c r="M7" i="2"/>
  <c r="L9" i="2"/>
  <c r="E14" i="2"/>
  <c r="E16" i="2"/>
  <c r="E26" i="2"/>
  <c r="G47" i="2"/>
  <c r="L48" i="2" l="1"/>
  <c r="O46" i="2" s="1"/>
  <c r="E46" i="2"/>
  <c r="G48" i="2"/>
  <c r="O22" i="2"/>
  <c r="O24" i="2" s="1"/>
  <c r="M51" i="2"/>
  <c r="O32" i="2"/>
  <c r="E33" i="2"/>
  <c r="M33" i="2" s="1"/>
  <c r="G24" i="2"/>
  <c r="O31" i="2"/>
  <c r="O23" i="2"/>
  <c r="I33" i="2"/>
  <c r="O36" i="2"/>
  <c r="I48" i="2"/>
  <c r="O45" i="2"/>
  <c r="O53" i="2"/>
  <c r="M30" i="2"/>
  <c r="M32" i="2"/>
  <c r="M45" i="2"/>
  <c r="M27" i="2"/>
  <c r="E9" i="2"/>
  <c r="O8" i="2"/>
  <c r="O7" i="2"/>
  <c r="G9" i="2"/>
  <c r="M21" i="2"/>
  <c r="M24" i="2"/>
  <c r="M31" i="2"/>
  <c r="M26" i="2"/>
  <c r="M22" i="2"/>
  <c r="O27" i="2"/>
  <c r="I9" i="2"/>
  <c r="M34" i="2"/>
  <c r="M20" i="2"/>
  <c r="G15" i="2"/>
  <c r="O13" i="2"/>
  <c r="O15" i="2" s="1"/>
  <c r="M18" i="2"/>
  <c r="O47" i="2"/>
  <c r="O48" i="2" s="1"/>
  <c r="O12" i="2"/>
  <c r="M14" i="2"/>
  <c r="O14" i="2"/>
  <c r="E15" i="2"/>
  <c r="M12" i="2"/>
  <c r="O33" i="2" l="1"/>
  <c r="E48" i="2"/>
  <c r="O9" i="2"/>
  <c r="M15" i="2"/>
</calcChain>
</file>

<file path=xl/sharedStrings.xml><?xml version="1.0" encoding="utf-8"?>
<sst xmlns="http://schemas.openxmlformats.org/spreadsheetml/2006/main" count="175" uniqueCount="34">
  <si>
    <t>（一般職員）</t>
    <rPh sb="1" eb="3">
      <t>イッパン</t>
    </rPh>
    <rPh sb="3" eb="5">
      <t>ショクイン</t>
    </rPh>
    <phoneticPr fontId="4"/>
  </si>
  <si>
    <t>学　　歴</t>
    <rPh sb="0" eb="1">
      <t>ガク</t>
    </rPh>
    <rPh sb="3" eb="4">
      <t>レキ</t>
    </rPh>
    <phoneticPr fontId="4"/>
  </si>
  <si>
    <t>大　　学　　卒</t>
    <rPh sb="0" eb="1">
      <t>ダイ</t>
    </rPh>
    <rPh sb="3" eb="4">
      <t>ガク</t>
    </rPh>
    <rPh sb="6" eb="7">
      <t>ソツ</t>
    </rPh>
    <phoneticPr fontId="4"/>
  </si>
  <si>
    <t>短　　大　　卒</t>
    <rPh sb="0" eb="1">
      <t>タン</t>
    </rPh>
    <rPh sb="3" eb="4">
      <t>ダイ</t>
    </rPh>
    <rPh sb="6" eb="7">
      <t>ソツ</t>
    </rPh>
    <phoneticPr fontId="4"/>
  </si>
  <si>
    <t>高　　校　　卒</t>
    <rPh sb="0" eb="1">
      <t>タカ</t>
    </rPh>
    <rPh sb="3" eb="4">
      <t>コウ</t>
    </rPh>
    <rPh sb="6" eb="7">
      <t>ソツ</t>
    </rPh>
    <phoneticPr fontId="4"/>
  </si>
  <si>
    <t>中　　学　　卒</t>
    <rPh sb="0" eb="1">
      <t>チュウ</t>
    </rPh>
    <rPh sb="3" eb="4">
      <t>ガク</t>
    </rPh>
    <rPh sb="6" eb="7">
      <t>ソツ</t>
    </rPh>
    <phoneticPr fontId="4"/>
  </si>
  <si>
    <t>計</t>
    <rPh sb="0" eb="1">
      <t>ケイ</t>
    </rPh>
    <phoneticPr fontId="4"/>
  </si>
  <si>
    <t>区　　分</t>
    <rPh sb="0" eb="1">
      <t>ク</t>
    </rPh>
    <rPh sb="3" eb="4">
      <t>ブン</t>
    </rPh>
    <phoneticPr fontId="4"/>
  </si>
  <si>
    <t>人</t>
    <rPh sb="0" eb="1">
      <t>ニン</t>
    </rPh>
    <phoneticPr fontId="4"/>
  </si>
  <si>
    <t>％</t>
    <phoneticPr fontId="4"/>
  </si>
  <si>
    <t>行政職</t>
    <rPh sb="0" eb="3">
      <t>ギョウセイショク</t>
    </rPh>
    <phoneticPr fontId="4"/>
  </si>
  <si>
    <t>男</t>
    <rPh sb="0" eb="1">
      <t>オトコ</t>
    </rPh>
    <phoneticPr fontId="4"/>
  </si>
  <si>
    <t>(</t>
    <phoneticPr fontId="4"/>
  </si>
  <si>
    <t>)</t>
    <phoneticPr fontId="4"/>
  </si>
  <si>
    <t>女</t>
    <rPh sb="0" eb="1">
      <t>オンナ</t>
    </rPh>
    <phoneticPr fontId="4"/>
  </si>
  <si>
    <t>公安職</t>
    <rPh sb="0" eb="3">
      <t>コウアンショク</t>
    </rPh>
    <phoneticPr fontId="4"/>
  </si>
  <si>
    <t>教育職（一）</t>
    <rPh sb="4" eb="5">
      <t>イチ</t>
    </rPh>
    <phoneticPr fontId="4"/>
  </si>
  <si>
    <t>教育職（二）</t>
    <rPh sb="0" eb="2">
      <t>キョウイク</t>
    </rPh>
    <rPh sb="2" eb="3">
      <t>ショク</t>
    </rPh>
    <rPh sb="4" eb="5">
      <t>ニ</t>
    </rPh>
    <phoneticPr fontId="4"/>
  </si>
  <si>
    <t>教育職（三）</t>
    <rPh sb="0" eb="2">
      <t>キョウイク</t>
    </rPh>
    <rPh sb="2" eb="3">
      <t>ショク</t>
    </rPh>
    <rPh sb="4" eb="5">
      <t>サン</t>
    </rPh>
    <phoneticPr fontId="4"/>
  </si>
  <si>
    <t>教育職（四）</t>
    <rPh sb="0" eb="2">
      <t>キョウイク</t>
    </rPh>
    <rPh sb="2" eb="3">
      <t>ショク</t>
    </rPh>
    <rPh sb="4" eb="5">
      <t>ヨン</t>
    </rPh>
    <phoneticPr fontId="4"/>
  </si>
  <si>
    <t>研究職</t>
    <rPh sb="0" eb="3">
      <t>ケンキュウショク</t>
    </rPh>
    <phoneticPr fontId="4"/>
  </si>
  <si>
    <t>医療職（一）</t>
    <rPh sb="0" eb="3">
      <t>イリョウショク</t>
    </rPh>
    <rPh sb="4" eb="5">
      <t>イチ</t>
    </rPh>
    <phoneticPr fontId="4"/>
  </si>
  <si>
    <t>医療職（二）</t>
    <rPh sb="0" eb="3">
      <t>イリョウショク</t>
    </rPh>
    <rPh sb="4" eb="5">
      <t>ニ</t>
    </rPh>
    <phoneticPr fontId="4"/>
  </si>
  <si>
    <t>医療職（三）</t>
    <rPh sb="0" eb="3">
      <t>イリョウショク</t>
    </rPh>
    <rPh sb="4" eb="5">
      <t>サン</t>
    </rPh>
    <phoneticPr fontId="4"/>
  </si>
  <si>
    <t>第一号任期付研究員</t>
    <rPh sb="0" eb="1">
      <t>ダイ</t>
    </rPh>
    <rPh sb="1" eb="2">
      <t>イチ</t>
    </rPh>
    <rPh sb="2" eb="3">
      <t>ゴウ</t>
    </rPh>
    <rPh sb="3" eb="5">
      <t>ニンキ</t>
    </rPh>
    <rPh sb="5" eb="6">
      <t>ツ</t>
    </rPh>
    <rPh sb="6" eb="9">
      <t>ケンキュウイン</t>
    </rPh>
    <phoneticPr fontId="4"/>
  </si>
  <si>
    <t>第二号任期付研究員</t>
    <rPh sb="0" eb="1">
      <t>ダイ</t>
    </rPh>
    <rPh sb="1" eb="2">
      <t>ニ</t>
    </rPh>
    <rPh sb="2" eb="3">
      <t>ゴウ</t>
    </rPh>
    <rPh sb="3" eb="5">
      <t>ニンキ</t>
    </rPh>
    <rPh sb="5" eb="6">
      <t>ツ</t>
    </rPh>
    <rPh sb="6" eb="9">
      <t>ケンキュウイン</t>
    </rPh>
    <phoneticPr fontId="4"/>
  </si>
  <si>
    <t>特定任期付　　　職員</t>
    <rPh sb="0" eb="2">
      <t>トクテイ</t>
    </rPh>
    <rPh sb="2" eb="4">
      <t>ニンキ</t>
    </rPh>
    <rPh sb="4" eb="5">
      <t>ツ</t>
    </rPh>
    <rPh sb="8" eb="10">
      <t>ショクイン</t>
    </rPh>
    <phoneticPr fontId="4"/>
  </si>
  <si>
    <t>全職員</t>
    <rPh sb="0" eb="3">
      <t>ゼンショクイン</t>
    </rPh>
    <phoneticPr fontId="4"/>
  </si>
  <si>
    <t>（技能職員等）</t>
    <rPh sb="1" eb="3">
      <t>ギノウ</t>
    </rPh>
    <rPh sb="3" eb="5">
      <t>ショクイン</t>
    </rPh>
    <rPh sb="5" eb="6">
      <t>トウ</t>
    </rPh>
    <phoneticPr fontId="4"/>
  </si>
  <si>
    <t>技能職員等</t>
    <rPh sb="0" eb="2">
      <t>ギノウ</t>
    </rPh>
    <rPh sb="2" eb="4">
      <t>ショクイン</t>
    </rPh>
    <rPh sb="4" eb="5">
      <t>トウ</t>
    </rPh>
    <phoneticPr fontId="4"/>
  </si>
  <si>
    <t>（注）　１　構成比は、それぞれ四捨五入しているため、計と一致しない場合がある。（以下、次表以降において同じ。）</t>
    <rPh sb="1" eb="2">
      <t>チュウ</t>
    </rPh>
    <rPh sb="6" eb="9">
      <t>コウセイヒ</t>
    </rPh>
    <rPh sb="15" eb="19">
      <t>シシャゴニュウ</t>
    </rPh>
    <rPh sb="26" eb="27">
      <t>ケイ</t>
    </rPh>
    <rPh sb="28" eb="30">
      <t>イッチ</t>
    </rPh>
    <rPh sb="33" eb="35">
      <t>バアイ</t>
    </rPh>
    <rPh sb="40" eb="42">
      <t>イカ</t>
    </rPh>
    <rPh sb="43" eb="45">
      <t>ジヒョウ</t>
    </rPh>
    <rPh sb="45" eb="47">
      <t>イコウ</t>
    </rPh>
    <rPh sb="51" eb="52">
      <t>オナ</t>
    </rPh>
    <phoneticPr fontId="4"/>
  </si>
  <si>
    <t>　　　　２　計欄の（  ）内の数値は、各区分における男女の割合を表している。</t>
    <rPh sb="6" eb="7">
      <t>ケイ</t>
    </rPh>
    <rPh sb="7" eb="8">
      <t>ラン</t>
    </rPh>
    <rPh sb="13" eb="14">
      <t>ナイ</t>
    </rPh>
    <rPh sb="15" eb="17">
      <t>スウチ</t>
    </rPh>
    <rPh sb="19" eb="20">
      <t>カク</t>
    </rPh>
    <rPh sb="20" eb="22">
      <t>クブン</t>
    </rPh>
    <rPh sb="26" eb="28">
      <t>ダンジョ</t>
    </rPh>
    <rPh sb="29" eb="31">
      <t>ワリアイ</t>
    </rPh>
    <rPh sb="32" eb="33">
      <t>アラワ</t>
    </rPh>
    <phoneticPr fontId="4"/>
  </si>
  <si>
    <t>0.0</t>
    <phoneticPr fontId="4"/>
  </si>
  <si>
    <t>1-2　給料表別、性別、学歴別職員構成</t>
    <rPh sb="4" eb="6">
      <t>キュウリョウ</t>
    </rPh>
    <rPh sb="6" eb="7">
      <t>ヒョウ</t>
    </rPh>
    <rPh sb="7" eb="8">
      <t>ベツ</t>
    </rPh>
    <rPh sb="9" eb="11">
      <t>セイベツ</t>
    </rPh>
    <rPh sb="12" eb="15">
      <t>ガクレキベツ</t>
    </rPh>
    <rPh sb="15" eb="17">
      <t>ショクイン</t>
    </rPh>
    <rPh sb="17" eb="19">
      <t>コウセイ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</si>
</sst>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7" fillId="0" borderId="15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0" fillId="0" borderId="17" xfId="0" applyBorder="1">
      <alignment vertical="center"/>
    </xf>
    <xf numFmtId="0" fontId="0" fillId="0" borderId="14" xfId="0" applyFont="1" applyBorder="1" applyAlignment="1">
      <alignment horizontal="center" vertical="center"/>
    </xf>
    <xf numFmtId="38" fontId="6" fillId="0" borderId="15" xfId="1" applyFont="1" applyBorder="1">
      <alignment vertical="center"/>
    </xf>
    <xf numFmtId="176" fontId="6" fillId="0" borderId="19" xfId="0" applyNumberFormat="1" applyFont="1" applyBorder="1">
      <alignment vertical="center"/>
    </xf>
    <xf numFmtId="38" fontId="6" fillId="0" borderId="0" xfId="1" applyFont="1" applyBorder="1">
      <alignment vertical="center"/>
    </xf>
    <xf numFmtId="176" fontId="6" fillId="0" borderId="0" xfId="0" applyNumberFormat="1" applyFont="1" applyBorder="1">
      <alignment vertical="center"/>
    </xf>
    <xf numFmtId="38" fontId="6" fillId="0" borderId="14" xfId="1" applyFont="1" applyBorder="1">
      <alignment vertical="center"/>
    </xf>
    <xf numFmtId="176" fontId="6" fillId="0" borderId="17" xfId="0" applyNumberFormat="1" applyFont="1" applyBorder="1">
      <alignment vertical="center"/>
    </xf>
    <xf numFmtId="176" fontId="0" fillId="0" borderId="0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21" xfId="0" applyFont="1" applyBorder="1" applyAlignment="1">
      <alignment horizontal="center" vertical="center"/>
    </xf>
    <xf numFmtId="38" fontId="6" fillId="0" borderId="22" xfId="1" applyFont="1" applyBorder="1">
      <alignment vertical="center"/>
    </xf>
    <xf numFmtId="176" fontId="6" fillId="0" borderId="23" xfId="0" applyNumberFormat="1" applyFont="1" applyBorder="1">
      <alignment vertical="center"/>
    </xf>
    <xf numFmtId="38" fontId="6" fillId="0" borderId="24" xfId="1" applyFont="1" applyBorder="1">
      <alignment vertical="center"/>
    </xf>
    <xf numFmtId="176" fontId="6" fillId="0" borderId="24" xfId="0" applyNumberFormat="1" applyFont="1" applyBorder="1">
      <alignment vertical="center"/>
    </xf>
    <xf numFmtId="38" fontId="6" fillId="0" borderId="21" xfId="1" applyFont="1" applyBorder="1">
      <alignment vertical="center"/>
    </xf>
    <xf numFmtId="176" fontId="6" fillId="0" borderId="25" xfId="0" applyNumberFormat="1" applyFont="1" applyBorder="1">
      <alignment vertical="center"/>
    </xf>
    <xf numFmtId="176" fontId="0" fillId="0" borderId="24" xfId="0" applyNumberFormat="1" applyBorder="1">
      <alignment vertical="center"/>
    </xf>
    <xf numFmtId="0" fontId="0" fillId="0" borderId="25" xfId="0" applyBorder="1">
      <alignment vertical="center"/>
    </xf>
    <xf numFmtId="0" fontId="0" fillId="0" borderId="26" xfId="0" applyFont="1" applyBorder="1" applyAlignment="1">
      <alignment horizontal="center" vertical="center"/>
    </xf>
    <xf numFmtId="38" fontId="6" fillId="0" borderId="27" xfId="1" applyFont="1" applyBorder="1">
      <alignment vertical="center"/>
    </xf>
    <xf numFmtId="176" fontId="6" fillId="0" borderId="28" xfId="0" applyNumberFormat="1" applyFont="1" applyBorder="1">
      <alignment vertical="center"/>
    </xf>
    <xf numFmtId="38" fontId="6" fillId="0" borderId="29" xfId="1" applyFont="1" applyBorder="1">
      <alignment vertical="center"/>
    </xf>
    <xf numFmtId="176" fontId="6" fillId="0" borderId="29" xfId="0" applyNumberFormat="1" applyFont="1" applyBorder="1">
      <alignment vertical="center"/>
    </xf>
    <xf numFmtId="38" fontId="6" fillId="0" borderId="26" xfId="1" applyFont="1" applyBorder="1">
      <alignment vertical="center"/>
    </xf>
    <xf numFmtId="176" fontId="6" fillId="0" borderId="30" xfId="0" applyNumberFormat="1" applyFont="1" applyBorder="1">
      <alignment vertical="center"/>
    </xf>
    <xf numFmtId="176" fontId="0" fillId="0" borderId="29" xfId="0" applyNumberFormat="1" applyBorder="1">
      <alignment vertical="center"/>
    </xf>
    <xf numFmtId="0" fontId="0" fillId="0" borderId="30" xfId="0" applyBorder="1">
      <alignment vertical="center"/>
    </xf>
    <xf numFmtId="0" fontId="0" fillId="0" borderId="33" xfId="0" applyFont="1" applyBorder="1" applyAlignment="1">
      <alignment horizontal="center" vertical="center"/>
    </xf>
    <xf numFmtId="38" fontId="6" fillId="0" borderId="34" xfId="1" applyFont="1" applyBorder="1">
      <alignment vertical="center"/>
    </xf>
    <xf numFmtId="176" fontId="6" fillId="0" borderId="35" xfId="0" applyNumberFormat="1" applyFont="1" applyBorder="1">
      <alignment vertical="center"/>
    </xf>
    <xf numFmtId="38" fontId="6" fillId="0" borderId="36" xfId="1" applyFont="1" applyBorder="1">
      <alignment vertical="center"/>
    </xf>
    <xf numFmtId="176" fontId="6" fillId="0" borderId="36" xfId="0" applyNumberFormat="1" applyFont="1" applyBorder="1">
      <alignment vertical="center"/>
    </xf>
    <xf numFmtId="38" fontId="6" fillId="0" borderId="33" xfId="1" applyFont="1" applyBorder="1">
      <alignment vertical="center"/>
    </xf>
    <xf numFmtId="176" fontId="6" fillId="0" borderId="37" xfId="0" applyNumberFormat="1" applyFont="1" applyBorder="1">
      <alignment vertical="center"/>
    </xf>
    <xf numFmtId="176" fontId="0" fillId="0" borderId="36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Font="1" applyBorder="1" applyAlignment="1">
      <alignment horizontal="center" vertical="center"/>
    </xf>
    <xf numFmtId="38" fontId="6" fillId="0" borderId="7" xfId="1" applyFont="1" applyBorder="1">
      <alignment vertical="center"/>
    </xf>
    <xf numFmtId="176" fontId="6" fillId="0" borderId="39" xfId="0" applyNumberFormat="1" applyFont="1" applyBorder="1">
      <alignment vertical="center"/>
    </xf>
    <xf numFmtId="38" fontId="6" fillId="0" borderId="8" xfId="1" applyFont="1" applyBorder="1">
      <alignment vertical="center"/>
    </xf>
    <xf numFmtId="176" fontId="6" fillId="0" borderId="8" xfId="0" applyNumberFormat="1" applyFont="1" applyBorder="1">
      <alignment vertical="center"/>
    </xf>
    <xf numFmtId="38" fontId="6" fillId="0" borderId="38" xfId="1" applyFont="1" applyBorder="1">
      <alignment vertical="center"/>
    </xf>
    <xf numFmtId="176" fontId="6" fillId="0" borderId="40" xfId="0" applyNumberFormat="1" applyFont="1" applyBorder="1">
      <alignment vertical="center"/>
    </xf>
    <xf numFmtId="176" fontId="0" fillId="0" borderId="8" xfId="0" applyNumberFormat="1" applyBorder="1">
      <alignment vertical="center"/>
    </xf>
    <xf numFmtId="0" fontId="0" fillId="0" borderId="40" xfId="0" applyBorder="1">
      <alignment vertical="center"/>
    </xf>
    <xf numFmtId="0" fontId="0" fillId="0" borderId="42" xfId="0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176" fontId="6" fillId="0" borderId="16" xfId="0" applyNumberFormat="1" applyFont="1" applyBorder="1">
      <alignment vertical="center"/>
    </xf>
    <xf numFmtId="38" fontId="6" fillId="0" borderId="2" xfId="1" applyFont="1" applyBorder="1">
      <alignment vertical="center"/>
    </xf>
    <xf numFmtId="176" fontId="6" fillId="0" borderId="2" xfId="0" applyNumberFormat="1" applyFont="1" applyBorder="1">
      <alignment vertical="center"/>
    </xf>
    <xf numFmtId="38" fontId="6" fillId="0" borderId="42" xfId="1" applyFont="1" applyBorder="1">
      <alignment vertical="center"/>
    </xf>
    <xf numFmtId="176" fontId="6" fillId="0" borderId="43" xfId="0" applyNumberFormat="1" applyFont="1" applyBorder="1">
      <alignment vertical="center"/>
    </xf>
    <xf numFmtId="0" fontId="6" fillId="0" borderId="43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40" xfId="0" applyFont="1" applyBorder="1">
      <alignment vertical="center"/>
    </xf>
    <xf numFmtId="0" fontId="0" fillId="0" borderId="0" xfId="0" applyFont="1">
      <alignment vertical="center"/>
    </xf>
    <xf numFmtId="176" fontId="6" fillId="0" borderId="40" xfId="0" quotePrefix="1" applyNumberFormat="1" applyFont="1" applyBorder="1" applyAlignment="1">
      <alignment horizontal="right" vertical="center"/>
    </xf>
    <xf numFmtId="176" fontId="6" fillId="0" borderId="17" xfId="0" quotePrefix="1" applyNumberFormat="1" applyFont="1" applyBorder="1" applyAlignment="1">
      <alignment horizontal="right" vertical="center"/>
    </xf>
    <xf numFmtId="38" fontId="0" fillId="0" borderId="0" xfId="0" applyNumberFormat="1">
      <alignment vertical="center"/>
    </xf>
    <xf numFmtId="0" fontId="0" fillId="0" borderId="41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0" fillId="0" borderId="31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3</xdr:col>
      <xdr:colOff>0</xdr:colOff>
      <xdr:row>4</xdr:row>
      <xdr:rowOff>228600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95325" y="514350"/>
          <a:ext cx="1362075" cy="342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</xdr:row>
      <xdr:rowOff>0</xdr:rowOff>
    </xdr:from>
    <xdr:to>
      <xdr:col>3</xdr:col>
      <xdr:colOff>0</xdr:colOff>
      <xdr:row>4</xdr:row>
      <xdr:rowOff>228600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95325" y="514350"/>
          <a:ext cx="1362075" cy="342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</xdr:row>
      <xdr:rowOff>0</xdr:rowOff>
    </xdr:from>
    <xdr:to>
      <xdr:col>3</xdr:col>
      <xdr:colOff>0</xdr:colOff>
      <xdr:row>4</xdr:row>
      <xdr:rowOff>228600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33350" y="647700"/>
          <a:ext cx="1343025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</xdr:row>
      <xdr:rowOff>0</xdr:rowOff>
    </xdr:from>
    <xdr:to>
      <xdr:col>3</xdr:col>
      <xdr:colOff>0</xdr:colOff>
      <xdr:row>4</xdr:row>
      <xdr:rowOff>228600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33350" y="647700"/>
          <a:ext cx="1343025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56"/>
  <sheetViews>
    <sheetView showZeros="0" tabSelected="1" zoomScaleNormal="100" zoomScaleSheetLayoutView="100" workbookViewId="0">
      <selection activeCell="B1" sqref="B1"/>
    </sheetView>
  </sheetViews>
  <sheetFormatPr defaultRowHeight="18" x14ac:dyDescent="0.55000000000000004"/>
  <cols>
    <col min="1" max="1" width="1.58203125" customWidth="1"/>
    <col min="2" max="2" width="13.58203125" customWidth="1"/>
    <col min="3" max="3" width="4.08203125" customWidth="1"/>
    <col min="4" max="4" width="8.58203125" customWidth="1"/>
    <col min="5" max="5" width="7.33203125" customWidth="1"/>
    <col min="6" max="6" width="8.58203125" customWidth="1"/>
    <col min="7" max="7" width="7.33203125" customWidth="1"/>
    <col min="8" max="8" width="8.58203125" customWidth="1"/>
    <col min="9" max="9" width="7.33203125" customWidth="1"/>
    <col min="10" max="10" width="8.58203125" customWidth="1"/>
    <col min="11" max="11" width="7.33203125" customWidth="1"/>
    <col min="12" max="12" width="8.58203125" customWidth="1"/>
    <col min="13" max="13" width="7.58203125" customWidth="1"/>
    <col min="14" max="14" width="1.58203125" customWidth="1"/>
    <col min="15" max="15" width="6.58203125" customWidth="1"/>
    <col min="16" max="16" width="1.58203125" customWidth="1"/>
  </cols>
  <sheetData>
    <row r="1" spans="2:18" ht="26.5" x14ac:dyDescent="0.55000000000000004">
      <c r="B1" s="1" t="s">
        <v>33</v>
      </c>
      <c r="J1" s="2"/>
    </row>
    <row r="2" spans="2:18" x14ac:dyDescent="0.55000000000000004">
      <c r="C2" s="3"/>
    </row>
    <row r="3" spans="2:18" ht="18.75" customHeight="1" thickBot="1" x14ac:dyDescent="0.6">
      <c r="B3" s="4" t="s">
        <v>0</v>
      </c>
      <c r="C3" s="3"/>
    </row>
    <row r="4" spans="2:18" ht="18.75" customHeight="1" x14ac:dyDescent="0.55000000000000004">
      <c r="B4" s="83" t="s">
        <v>1</v>
      </c>
      <c r="C4" s="84"/>
      <c r="D4" s="91" t="s">
        <v>2</v>
      </c>
      <c r="E4" s="78"/>
      <c r="F4" s="78" t="s">
        <v>3</v>
      </c>
      <c r="G4" s="78"/>
      <c r="H4" s="78" t="s">
        <v>4</v>
      </c>
      <c r="I4" s="78"/>
      <c r="J4" s="78" t="s">
        <v>5</v>
      </c>
      <c r="K4" s="79"/>
      <c r="L4" s="77" t="s">
        <v>6</v>
      </c>
      <c r="M4" s="78"/>
      <c r="N4" s="78"/>
      <c r="O4" s="78"/>
      <c r="P4" s="79"/>
    </row>
    <row r="5" spans="2:18" ht="18.75" customHeight="1" thickBot="1" x14ac:dyDescent="0.6">
      <c r="B5" s="89" t="s">
        <v>7</v>
      </c>
      <c r="C5" s="90"/>
      <c r="D5" s="92"/>
      <c r="E5" s="81"/>
      <c r="F5" s="81"/>
      <c r="G5" s="81"/>
      <c r="H5" s="81"/>
      <c r="I5" s="81"/>
      <c r="J5" s="81"/>
      <c r="K5" s="82"/>
      <c r="L5" s="80"/>
      <c r="M5" s="81"/>
      <c r="N5" s="81"/>
      <c r="O5" s="81"/>
      <c r="P5" s="82"/>
    </row>
    <row r="6" spans="2:18" x14ac:dyDescent="0.55000000000000004">
      <c r="B6" s="5"/>
      <c r="C6" s="6"/>
      <c r="D6" s="7" t="s">
        <v>8</v>
      </c>
      <c r="E6" s="8" t="s">
        <v>9</v>
      </c>
      <c r="F6" s="9" t="s">
        <v>8</v>
      </c>
      <c r="G6" s="10" t="s">
        <v>9</v>
      </c>
      <c r="H6" s="11" t="s">
        <v>8</v>
      </c>
      <c r="I6" s="8" t="s">
        <v>9</v>
      </c>
      <c r="J6" s="9" t="s">
        <v>8</v>
      </c>
      <c r="K6" s="12" t="s">
        <v>9</v>
      </c>
      <c r="L6" s="10" t="s">
        <v>8</v>
      </c>
      <c r="M6" s="10" t="s">
        <v>9</v>
      </c>
      <c r="N6" s="10"/>
      <c r="O6" s="10" t="s">
        <v>9</v>
      </c>
      <c r="P6" s="13"/>
    </row>
    <row r="7" spans="2:18" ht="18.649999999999999" customHeight="1" x14ac:dyDescent="0.55000000000000004">
      <c r="B7" s="88" t="s">
        <v>10</v>
      </c>
      <c r="C7" s="14" t="s">
        <v>11</v>
      </c>
      <c r="D7" s="15">
        <v>2722</v>
      </c>
      <c r="E7" s="16">
        <f t="shared" ref="E7:E22" si="0">IF(D7="","",ROUND(D7/L7*100,1))</f>
        <v>78.2</v>
      </c>
      <c r="F7" s="17">
        <v>205</v>
      </c>
      <c r="G7" s="18">
        <f t="shared" ref="G7:G12" si="1">IF(F7="","",ROUND(F7/L7*100,1))</f>
        <v>5.9</v>
      </c>
      <c r="H7" s="19">
        <v>553</v>
      </c>
      <c r="I7" s="16">
        <f t="shared" ref="I7:I12" si="2">IF(H7="","",ROUND(H7/L7*100,1))</f>
        <v>15.9</v>
      </c>
      <c r="J7" s="17"/>
      <c r="K7" s="20">
        <v>0</v>
      </c>
      <c r="L7" s="17">
        <f>D7+F7+H7+J7</f>
        <v>3480</v>
      </c>
      <c r="M7" s="18">
        <f>E7+G7+I7+K7</f>
        <v>100.00000000000001</v>
      </c>
      <c r="N7" s="21" t="s">
        <v>12</v>
      </c>
      <c r="O7" s="18">
        <f>ROUND(L7/L9*100,1)</f>
        <v>64.099999999999994</v>
      </c>
      <c r="P7" s="13" t="s">
        <v>13</v>
      </c>
    </row>
    <row r="8" spans="2:18" ht="18.649999999999999" customHeight="1" x14ac:dyDescent="0.55000000000000004">
      <c r="B8" s="76"/>
      <c r="C8" s="14" t="s">
        <v>14</v>
      </c>
      <c r="D8" s="15">
        <v>1279</v>
      </c>
      <c r="E8" s="16">
        <f t="shared" si="0"/>
        <v>65.7</v>
      </c>
      <c r="F8" s="17">
        <v>290</v>
      </c>
      <c r="G8" s="18">
        <f t="shared" si="1"/>
        <v>14.9</v>
      </c>
      <c r="H8" s="19">
        <v>377</v>
      </c>
      <c r="I8" s="16">
        <f t="shared" si="2"/>
        <v>19.399999999999999</v>
      </c>
      <c r="J8" s="17"/>
      <c r="K8" s="20">
        <v>0</v>
      </c>
      <c r="L8" s="17">
        <f t="shared" ref="L8:M35" si="3">D8+F8+H8+J8</f>
        <v>1946</v>
      </c>
      <c r="M8" s="18">
        <f t="shared" si="3"/>
        <v>100</v>
      </c>
      <c r="N8" s="21" t="s">
        <v>12</v>
      </c>
      <c r="O8" s="18">
        <f>ROUND(L8/L9*100,1)</f>
        <v>35.9</v>
      </c>
      <c r="P8" s="13" t="s">
        <v>13</v>
      </c>
    </row>
    <row r="9" spans="2:18" ht="18.649999999999999" customHeight="1" x14ac:dyDescent="0.55000000000000004">
      <c r="B9" s="76"/>
      <c r="C9" s="23" t="s">
        <v>6</v>
      </c>
      <c r="D9" s="24">
        <f>SUM(D7:D8)</f>
        <v>4001</v>
      </c>
      <c r="E9" s="25">
        <f t="shared" si="0"/>
        <v>73.7</v>
      </c>
      <c r="F9" s="26">
        <f>SUM(F7:F8)</f>
        <v>495</v>
      </c>
      <c r="G9" s="27">
        <f t="shared" si="1"/>
        <v>9.1</v>
      </c>
      <c r="H9" s="28">
        <f>SUM(H7:H8)</f>
        <v>930</v>
      </c>
      <c r="I9" s="25">
        <f t="shared" si="2"/>
        <v>17.100000000000001</v>
      </c>
      <c r="J9" s="26">
        <f>SUM(J7:J8)</f>
        <v>0</v>
      </c>
      <c r="K9" s="29">
        <v>0</v>
      </c>
      <c r="L9" s="24">
        <f>D9+F9+H9+J9</f>
        <v>5426</v>
      </c>
      <c r="M9" s="27">
        <v>100</v>
      </c>
      <c r="N9" s="30" t="s">
        <v>12</v>
      </c>
      <c r="O9" s="27">
        <f>SUM(O7:O8)</f>
        <v>100</v>
      </c>
      <c r="P9" s="31" t="s">
        <v>13</v>
      </c>
      <c r="R9" s="22"/>
    </row>
    <row r="10" spans="2:18" ht="18.649999999999999" customHeight="1" x14ac:dyDescent="0.55000000000000004">
      <c r="B10" s="76" t="s">
        <v>15</v>
      </c>
      <c r="C10" s="32" t="s">
        <v>11</v>
      </c>
      <c r="D10" s="33">
        <v>1691</v>
      </c>
      <c r="E10" s="34">
        <f t="shared" si="0"/>
        <v>54.2</v>
      </c>
      <c r="F10" s="35">
        <v>109</v>
      </c>
      <c r="G10" s="36">
        <f t="shared" si="1"/>
        <v>3.5</v>
      </c>
      <c r="H10" s="37">
        <v>1322</v>
      </c>
      <c r="I10" s="34">
        <f t="shared" si="2"/>
        <v>42.3</v>
      </c>
      <c r="J10" s="35"/>
      <c r="K10" s="38">
        <v>0</v>
      </c>
      <c r="L10" s="17">
        <f>D10+F10+H10+J10</f>
        <v>3122</v>
      </c>
      <c r="M10" s="18">
        <f>E10+G10+I10+K10</f>
        <v>100</v>
      </c>
      <c r="N10" s="21" t="s">
        <v>12</v>
      </c>
      <c r="O10" s="18">
        <f>ROUND(L10/L12*100,1)</f>
        <v>88.6</v>
      </c>
      <c r="P10" s="13" t="s">
        <v>13</v>
      </c>
    </row>
    <row r="11" spans="2:18" ht="18.649999999999999" customHeight="1" x14ac:dyDescent="0.55000000000000004">
      <c r="B11" s="76"/>
      <c r="C11" s="14" t="s">
        <v>14</v>
      </c>
      <c r="D11" s="15">
        <v>200</v>
      </c>
      <c r="E11" s="16">
        <f t="shared" si="0"/>
        <v>49.6</v>
      </c>
      <c r="F11" s="17">
        <v>31</v>
      </c>
      <c r="G11" s="16">
        <f t="shared" si="1"/>
        <v>7.7</v>
      </c>
      <c r="H11" s="19">
        <v>172</v>
      </c>
      <c r="I11" s="16">
        <f t="shared" si="2"/>
        <v>42.7</v>
      </c>
      <c r="J11" s="17"/>
      <c r="K11" s="20">
        <v>0</v>
      </c>
      <c r="L11" s="17">
        <f t="shared" si="3"/>
        <v>403</v>
      </c>
      <c r="M11" s="18">
        <f t="shared" si="3"/>
        <v>100</v>
      </c>
      <c r="N11" s="21" t="s">
        <v>12</v>
      </c>
      <c r="O11" s="18">
        <f>ROUND(L11/L12*100,1)</f>
        <v>11.4</v>
      </c>
      <c r="P11" s="13" t="s">
        <v>13</v>
      </c>
    </row>
    <row r="12" spans="2:18" ht="18.649999999999999" customHeight="1" x14ac:dyDescent="0.55000000000000004">
      <c r="B12" s="76"/>
      <c r="C12" s="23" t="s">
        <v>6</v>
      </c>
      <c r="D12" s="24">
        <f>SUM(D10:D11)</f>
        <v>1891</v>
      </c>
      <c r="E12" s="25">
        <f t="shared" si="0"/>
        <v>53.6</v>
      </c>
      <c r="F12" s="26">
        <f>SUM(F10:F11)</f>
        <v>140</v>
      </c>
      <c r="G12" s="27">
        <f t="shared" si="1"/>
        <v>4</v>
      </c>
      <c r="H12" s="28">
        <f>SUM(H10:H11)</f>
        <v>1494</v>
      </c>
      <c r="I12" s="25">
        <f t="shared" si="2"/>
        <v>42.4</v>
      </c>
      <c r="J12" s="26">
        <f>SUM(J10:J11)</f>
        <v>0</v>
      </c>
      <c r="K12" s="29">
        <v>0</v>
      </c>
      <c r="L12" s="17">
        <f>D12+F12+H12+J12</f>
        <v>3525</v>
      </c>
      <c r="M12" s="18">
        <f t="shared" si="3"/>
        <v>100</v>
      </c>
      <c r="N12" s="21" t="s">
        <v>12</v>
      </c>
      <c r="O12" s="18">
        <f>SUM(O10:O11)</f>
        <v>100</v>
      </c>
      <c r="P12" s="13" t="s">
        <v>13</v>
      </c>
    </row>
    <row r="13" spans="2:18" ht="18.649999999999999" customHeight="1" x14ac:dyDescent="0.55000000000000004">
      <c r="B13" s="76" t="s">
        <v>16</v>
      </c>
      <c r="C13" s="32" t="s">
        <v>11</v>
      </c>
      <c r="D13" s="15">
        <v>16</v>
      </c>
      <c r="E13" s="16">
        <f t="shared" si="0"/>
        <v>100</v>
      </c>
      <c r="F13" s="17"/>
      <c r="G13" s="16">
        <v>0</v>
      </c>
      <c r="H13" s="19"/>
      <c r="I13" s="34">
        <v>0</v>
      </c>
      <c r="J13" s="17"/>
      <c r="K13" s="20">
        <v>0</v>
      </c>
      <c r="L13" s="35">
        <f t="shared" si="3"/>
        <v>16</v>
      </c>
      <c r="M13" s="36">
        <f t="shared" si="3"/>
        <v>100</v>
      </c>
      <c r="N13" s="39" t="s">
        <v>12</v>
      </c>
      <c r="O13" s="36">
        <f>ROUND(L13/L15*100,1)</f>
        <v>88.9</v>
      </c>
      <c r="P13" s="40" t="s">
        <v>13</v>
      </c>
    </row>
    <row r="14" spans="2:18" ht="18.649999999999999" customHeight="1" x14ac:dyDescent="0.55000000000000004">
      <c r="B14" s="76"/>
      <c r="C14" s="14" t="s">
        <v>14</v>
      </c>
      <c r="D14" s="15">
        <v>1</v>
      </c>
      <c r="E14" s="16">
        <f t="shared" si="0"/>
        <v>50</v>
      </c>
      <c r="F14" s="17">
        <v>1</v>
      </c>
      <c r="G14" s="16">
        <f t="shared" ref="G14:G27" si="4">IF(F14="","",ROUND(F14/L14*100,1))</f>
        <v>50</v>
      </c>
      <c r="H14" s="19"/>
      <c r="I14" s="16">
        <v>0</v>
      </c>
      <c r="J14" s="17"/>
      <c r="K14" s="20">
        <v>0</v>
      </c>
      <c r="L14" s="17">
        <f t="shared" si="3"/>
        <v>2</v>
      </c>
      <c r="M14" s="18">
        <f t="shared" si="3"/>
        <v>100</v>
      </c>
      <c r="N14" s="21" t="s">
        <v>12</v>
      </c>
      <c r="O14" s="18">
        <f>ROUND(L14/L15*100,1)</f>
        <v>11.1</v>
      </c>
      <c r="P14" s="13" t="s">
        <v>13</v>
      </c>
    </row>
    <row r="15" spans="2:18" ht="18.649999999999999" customHeight="1" x14ac:dyDescent="0.55000000000000004">
      <c r="B15" s="76"/>
      <c r="C15" s="23" t="s">
        <v>6</v>
      </c>
      <c r="D15" s="24">
        <f>SUM(D13:D14)</f>
        <v>17</v>
      </c>
      <c r="E15" s="25">
        <f t="shared" si="0"/>
        <v>94.4</v>
      </c>
      <c r="F15" s="26">
        <f>SUM(F13:F14)</f>
        <v>1</v>
      </c>
      <c r="G15" s="27">
        <f t="shared" si="4"/>
        <v>5.6</v>
      </c>
      <c r="H15" s="28">
        <f>SUM(H13:H14)</f>
        <v>0</v>
      </c>
      <c r="I15" s="25">
        <v>0</v>
      </c>
      <c r="J15" s="26">
        <f>SUM(J13:J14)</f>
        <v>0</v>
      </c>
      <c r="K15" s="29">
        <v>0</v>
      </c>
      <c r="L15" s="24">
        <f>D15+F15+H15+J15</f>
        <v>18</v>
      </c>
      <c r="M15" s="27">
        <f t="shared" si="3"/>
        <v>100</v>
      </c>
      <c r="N15" s="30" t="s">
        <v>12</v>
      </c>
      <c r="O15" s="27">
        <f>SUM(O13:O14)</f>
        <v>100</v>
      </c>
      <c r="P15" s="31" t="s">
        <v>13</v>
      </c>
    </row>
    <row r="16" spans="2:18" ht="18.649999999999999" customHeight="1" x14ac:dyDescent="0.55000000000000004">
      <c r="B16" s="76" t="s">
        <v>17</v>
      </c>
      <c r="C16" s="32" t="s">
        <v>11</v>
      </c>
      <c r="D16" s="33">
        <v>2137</v>
      </c>
      <c r="E16" s="34">
        <f t="shared" si="0"/>
        <v>95.1</v>
      </c>
      <c r="F16" s="35">
        <v>21</v>
      </c>
      <c r="G16" s="36">
        <f t="shared" si="4"/>
        <v>0.9</v>
      </c>
      <c r="H16" s="37">
        <v>88</v>
      </c>
      <c r="I16" s="34">
        <f t="shared" ref="I16:I36" si="5">IF(H16="","",ROUND(H16/L16*100,1))</f>
        <v>3.9</v>
      </c>
      <c r="J16" s="35"/>
      <c r="K16" s="38">
        <v>0</v>
      </c>
      <c r="L16" s="17">
        <f t="shared" si="3"/>
        <v>2246</v>
      </c>
      <c r="M16" s="18">
        <v>100</v>
      </c>
      <c r="N16" s="21" t="s">
        <v>12</v>
      </c>
      <c r="O16" s="18">
        <f>ROUND(L16/L18*100,1)</f>
        <v>53</v>
      </c>
      <c r="P16" s="13" t="s">
        <v>13</v>
      </c>
    </row>
    <row r="17" spans="2:16" ht="18.649999999999999" customHeight="1" x14ac:dyDescent="0.55000000000000004">
      <c r="B17" s="76"/>
      <c r="C17" s="14" t="s">
        <v>14</v>
      </c>
      <c r="D17" s="15">
        <v>1844</v>
      </c>
      <c r="E17" s="16">
        <f t="shared" si="0"/>
        <v>92.5</v>
      </c>
      <c r="F17" s="17">
        <v>93</v>
      </c>
      <c r="G17" s="18">
        <f t="shared" si="4"/>
        <v>4.7</v>
      </c>
      <c r="H17" s="19">
        <v>57</v>
      </c>
      <c r="I17" s="16">
        <f t="shared" si="5"/>
        <v>2.9</v>
      </c>
      <c r="J17" s="17"/>
      <c r="K17" s="20">
        <v>0</v>
      </c>
      <c r="L17" s="17">
        <f t="shared" si="3"/>
        <v>1994</v>
      </c>
      <c r="M17" s="18">
        <v>100</v>
      </c>
      <c r="N17" s="21" t="s">
        <v>12</v>
      </c>
      <c r="O17" s="18">
        <f>ROUND(L17/L18*100,1)</f>
        <v>47</v>
      </c>
      <c r="P17" s="13" t="s">
        <v>13</v>
      </c>
    </row>
    <row r="18" spans="2:16" ht="18.649999999999999" customHeight="1" x14ac:dyDescent="0.55000000000000004">
      <c r="B18" s="76"/>
      <c r="C18" s="23" t="s">
        <v>6</v>
      </c>
      <c r="D18" s="24">
        <f>SUM(D16:D17)</f>
        <v>3981</v>
      </c>
      <c r="E18" s="25">
        <f t="shared" si="0"/>
        <v>93.9</v>
      </c>
      <c r="F18" s="26">
        <f>SUM(F16:F17)</f>
        <v>114</v>
      </c>
      <c r="G18" s="27">
        <f t="shared" si="4"/>
        <v>2.7</v>
      </c>
      <c r="H18" s="28">
        <f>SUM(H16:H17)</f>
        <v>145</v>
      </c>
      <c r="I18" s="25">
        <f t="shared" si="5"/>
        <v>3.4</v>
      </c>
      <c r="J18" s="26">
        <f>SUM(J16:J17)</f>
        <v>0</v>
      </c>
      <c r="K18" s="29">
        <v>0</v>
      </c>
      <c r="L18" s="17">
        <f>D18+F18+H18+J18</f>
        <v>4240</v>
      </c>
      <c r="M18" s="27">
        <f t="shared" si="3"/>
        <v>100.00000000000001</v>
      </c>
      <c r="N18" s="21" t="s">
        <v>12</v>
      </c>
      <c r="O18" s="18">
        <f>SUM(O16:O17)</f>
        <v>100</v>
      </c>
      <c r="P18" s="13" t="s">
        <v>13</v>
      </c>
    </row>
    <row r="19" spans="2:16" ht="18.649999999999999" customHeight="1" x14ac:dyDescent="0.55000000000000004">
      <c r="B19" s="76" t="s">
        <v>18</v>
      </c>
      <c r="C19" s="32" t="s">
        <v>11</v>
      </c>
      <c r="D19" s="15">
        <v>4320</v>
      </c>
      <c r="E19" s="16">
        <f t="shared" si="0"/>
        <v>99.8</v>
      </c>
      <c r="F19" s="17">
        <v>7</v>
      </c>
      <c r="G19" s="18">
        <f t="shared" si="4"/>
        <v>0.2</v>
      </c>
      <c r="H19" s="19"/>
      <c r="I19" s="34">
        <v>0</v>
      </c>
      <c r="J19" s="17"/>
      <c r="K19" s="20">
        <v>0</v>
      </c>
      <c r="L19" s="35">
        <f t="shared" si="3"/>
        <v>4327</v>
      </c>
      <c r="M19" s="36">
        <f t="shared" si="3"/>
        <v>100</v>
      </c>
      <c r="N19" s="39" t="s">
        <v>12</v>
      </c>
      <c r="O19" s="36">
        <f>ROUND(L19/L21*100,1)</f>
        <v>43.9</v>
      </c>
      <c r="P19" s="40" t="s">
        <v>13</v>
      </c>
    </row>
    <row r="20" spans="2:16" ht="18.649999999999999" customHeight="1" x14ac:dyDescent="0.55000000000000004">
      <c r="B20" s="76"/>
      <c r="C20" s="14" t="s">
        <v>14</v>
      </c>
      <c r="D20" s="15">
        <v>5153</v>
      </c>
      <c r="E20" s="16">
        <f t="shared" si="0"/>
        <v>93.3</v>
      </c>
      <c r="F20" s="17">
        <v>372</v>
      </c>
      <c r="G20" s="18">
        <f t="shared" si="4"/>
        <v>6.7</v>
      </c>
      <c r="H20" s="19"/>
      <c r="I20" s="16">
        <v>0</v>
      </c>
      <c r="J20" s="17"/>
      <c r="K20" s="20">
        <v>0</v>
      </c>
      <c r="L20" s="17">
        <f t="shared" si="3"/>
        <v>5525</v>
      </c>
      <c r="M20" s="18">
        <f t="shared" si="3"/>
        <v>100</v>
      </c>
      <c r="N20" s="21" t="s">
        <v>12</v>
      </c>
      <c r="O20" s="18">
        <f>ROUND(L20/L21*100,1)</f>
        <v>56.1</v>
      </c>
      <c r="P20" s="13" t="s">
        <v>13</v>
      </c>
    </row>
    <row r="21" spans="2:16" ht="18.649999999999999" customHeight="1" x14ac:dyDescent="0.55000000000000004">
      <c r="B21" s="76"/>
      <c r="C21" s="23" t="s">
        <v>6</v>
      </c>
      <c r="D21" s="24">
        <f>SUM(D19:D20)</f>
        <v>9473</v>
      </c>
      <c r="E21" s="25">
        <f t="shared" si="0"/>
        <v>96.2</v>
      </c>
      <c r="F21" s="26">
        <f>SUM(F19:F20)</f>
        <v>379</v>
      </c>
      <c r="G21" s="27">
        <f t="shared" si="4"/>
        <v>3.8</v>
      </c>
      <c r="H21" s="28">
        <f>SUM(H19:H20)</f>
        <v>0</v>
      </c>
      <c r="I21" s="25">
        <v>0</v>
      </c>
      <c r="J21" s="26">
        <f>SUM(J19:J20)</f>
        <v>0</v>
      </c>
      <c r="K21" s="29">
        <v>0</v>
      </c>
      <c r="L21" s="24">
        <f>D21+F21+H21+J21</f>
        <v>9852</v>
      </c>
      <c r="M21" s="27">
        <f>E21+G21+I21+K21</f>
        <v>100</v>
      </c>
      <c r="N21" s="30" t="s">
        <v>12</v>
      </c>
      <c r="O21" s="27">
        <f>SUM(O19:O20)</f>
        <v>100</v>
      </c>
      <c r="P21" s="31" t="s">
        <v>13</v>
      </c>
    </row>
    <row r="22" spans="2:16" ht="18.649999999999999" customHeight="1" x14ac:dyDescent="0.55000000000000004">
      <c r="B22" s="76" t="s">
        <v>19</v>
      </c>
      <c r="C22" s="32" t="s">
        <v>11</v>
      </c>
      <c r="D22" s="33">
        <v>23</v>
      </c>
      <c r="E22" s="34">
        <f t="shared" si="0"/>
        <v>92</v>
      </c>
      <c r="F22" s="35">
        <v>2</v>
      </c>
      <c r="G22" s="18">
        <f t="shared" si="4"/>
        <v>8</v>
      </c>
      <c r="H22" s="37"/>
      <c r="I22" s="34">
        <v>0</v>
      </c>
      <c r="J22" s="35"/>
      <c r="K22" s="38">
        <v>0</v>
      </c>
      <c r="L22" s="17">
        <f t="shared" si="3"/>
        <v>25</v>
      </c>
      <c r="M22" s="18">
        <f t="shared" si="3"/>
        <v>100</v>
      </c>
      <c r="N22" s="21" t="s">
        <v>12</v>
      </c>
      <c r="O22" s="18">
        <f>ROUND(L22/L24*100,1)</f>
        <v>96.2</v>
      </c>
      <c r="P22" s="13" t="s">
        <v>13</v>
      </c>
    </row>
    <row r="23" spans="2:16" ht="18.649999999999999" customHeight="1" x14ac:dyDescent="0.55000000000000004">
      <c r="B23" s="76"/>
      <c r="C23" s="14" t="s">
        <v>14</v>
      </c>
      <c r="D23" s="15"/>
      <c r="E23" s="16">
        <v>0</v>
      </c>
      <c r="F23" s="17">
        <v>1</v>
      </c>
      <c r="G23" s="18">
        <f t="shared" si="4"/>
        <v>100</v>
      </c>
      <c r="H23" s="19"/>
      <c r="I23" s="16">
        <v>0</v>
      </c>
      <c r="J23" s="17"/>
      <c r="K23" s="20">
        <v>0</v>
      </c>
      <c r="L23" s="17">
        <f t="shared" si="3"/>
        <v>1</v>
      </c>
      <c r="M23" s="18">
        <f t="shared" si="3"/>
        <v>100</v>
      </c>
      <c r="N23" s="21" t="s">
        <v>12</v>
      </c>
      <c r="O23" s="18">
        <f>ROUND(L23/L24*100,1)</f>
        <v>3.8</v>
      </c>
      <c r="P23" s="13" t="s">
        <v>13</v>
      </c>
    </row>
    <row r="24" spans="2:16" ht="18.649999999999999" customHeight="1" x14ac:dyDescent="0.55000000000000004">
      <c r="B24" s="76"/>
      <c r="C24" s="23" t="s">
        <v>6</v>
      </c>
      <c r="D24" s="24">
        <f>SUM(D22:D23)</f>
        <v>23</v>
      </c>
      <c r="E24" s="25">
        <f>IF(D24="","",ROUND(D24/L24*100,1))</f>
        <v>88.5</v>
      </c>
      <c r="F24" s="26">
        <f>SUM(F22:F23)</f>
        <v>3</v>
      </c>
      <c r="G24" s="27">
        <f t="shared" si="4"/>
        <v>11.5</v>
      </c>
      <c r="H24" s="28">
        <f>SUM(H22:H23)</f>
        <v>0</v>
      </c>
      <c r="I24" s="25">
        <v>0</v>
      </c>
      <c r="J24" s="26">
        <f>SUM(J22:J23)</f>
        <v>0</v>
      </c>
      <c r="K24" s="29">
        <v>0</v>
      </c>
      <c r="L24" s="17">
        <f>D24+F24+H24+J24</f>
        <v>26</v>
      </c>
      <c r="M24" s="27">
        <f>E24+G24+I24+K24</f>
        <v>100</v>
      </c>
      <c r="N24" s="21" t="s">
        <v>12</v>
      </c>
      <c r="O24" s="18">
        <f>SUM(O22:O23)</f>
        <v>100</v>
      </c>
      <c r="P24" s="13" t="s">
        <v>13</v>
      </c>
    </row>
    <row r="25" spans="2:16" ht="18.649999999999999" customHeight="1" x14ac:dyDescent="0.55000000000000004">
      <c r="B25" s="76" t="s">
        <v>20</v>
      </c>
      <c r="C25" s="32" t="s">
        <v>11</v>
      </c>
      <c r="D25" s="15">
        <v>184</v>
      </c>
      <c r="E25" s="16">
        <v>97.8</v>
      </c>
      <c r="F25" s="17">
        <v>2</v>
      </c>
      <c r="G25" s="18">
        <f t="shared" si="4"/>
        <v>1.1000000000000001</v>
      </c>
      <c r="H25" s="19">
        <v>2</v>
      </c>
      <c r="I25" s="34">
        <f t="shared" si="5"/>
        <v>1.1000000000000001</v>
      </c>
      <c r="J25" s="17"/>
      <c r="K25" s="20">
        <v>0</v>
      </c>
      <c r="L25" s="35">
        <f t="shared" si="3"/>
        <v>188</v>
      </c>
      <c r="M25" s="36">
        <f t="shared" si="3"/>
        <v>99.999999999999986</v>
      </c>
      <c r="N25" s="39" t="s">
        <v>12</v>
      </c>
      <c r="O25" s="36">
        <f>ROUND(L25/L27*100,1)</f>
        <v>83.2</v>
      </c>
      <c r="P25" s="40" t="s">
        <v>13</v>
      </c>
    </row>
    <row r="26" spans="2:16" ht="18.649999999999999" customHeight="1" x14ac:dyDescent="0.55000000000000004">
      <c r="B26" s="76"/>
      <c r="C26" s="14" t="s">
        <v>14</v>
      </c>
      <c r="D26" s="15">
        <v>32</v>
      </c>
      <c r="E26" s="16">
        <f t="shared" ref="E26:E36" si="6">IF(D26="","",ROUND(D26/L26*100,1))</f>
        <v>84.2</v>
      </c>
      <c r="F26" s="17">
        <v>5</v>
      </c>
      <c r="G26" s="18">
        <f t="shared" si="4"/>
        <v>13.2</v>
      </c>
      <c r="H26" s="19">
        <v>1</v>
      </c>
      <c r="I26" s="16">
        <f t="shared" si="5"/>
        <v>2.6</v>
      </c>
      <c r="J26" s="17"/>
      <c r="K26" s="20">
        <v>0</v>
      </c>
      <c r="L26" s="17">
        <f t="shared" si="3"/>
        <v>38</v>
      </c>
      <c r="M26" s="18">
        <f t="shared" si="3"/>
        <v>100</v>
      </c>
      <c r="N26" s="21" t="s">
        <v>12</v>
      </c>
      <c r="O26" s="18">
        <f>ROUND(L26/L27*100,1)</f>
        <v>16.8</v>
      </c>
      <c r="P26" s="13" t="s">
        <v>13</v>
      </c>
    </row>
    <row r="27" spans="2:16" ht="18.649999999999999" customHeight="1" x14ac:dyDescent="0.55000000000000004">
      <c r="B27" s="76"/>
      <c r="C27" s="23" t="s">
        <v>6</v>
      </c>
      <c r="D27" s="24">
        <f>SUM(D25:D26)</f>
        <v>216</v>
      </c>
      <c r="E27" s="25">
        <f t="shared" si="6"/>
        <v>95.6</v>
      </c>
      <c r="F27" s="26">
        <f>SUM(F25:F26)</f>
        <v>7</v>
      </c>
      <c r="G27" s="27">
        <f t="shared" si="4"/>
        <v>3.1</v>
      </c>
      <c r="H27" s="28">
        <f>SUM(H25:H26)</f>
        <v>3</v>
      </c>
      <c r="I27" s="25">
        <f t="shared" si="5"/>
        <v>1.3</v>
      </c>
      <c r="J27" s="26">
        <f>SUM(J25:J26)</f>
        <v>0</v>
      </c>
      <c r="K27" s="29">
        <v>0</v>
      </c>
      <c r="L27" s="24">
        <f>D27+F27+H27+J27</f>
        <v>226</v>
      </c>
      <c r="M27" s="27">
        <f t="shared" si="3"/>
        <v>99.999999999999986</v>
      </c>
      <c r="N27" s="30" t="s">
        <v>12</v>
      </c>
      <c r="O27" s="27">
        <f>SUM(O25:O26)</f>
        <v>100</v>
      </c>
      <c r="P27" s="31" t="s">
        <v>13</v>
      </c>
    </row>
    <row r="28" spans="2:16" ht="18.649999999999999" customHeight="1" x14ac:dyDescent="0.55000000000000004">
      <c r="B28" s="76" t="s">
        <v>21</v>
      </c>
      <c r="C28" s="32" t="s">
        <v>11</v>
      </c>
      <c r="D28" s="33">
        <v>16</v>
      </c>
      <c r="E28" s="34">
        <f t="shared" si="6"/>
        <v>100</v>
      </c>
      <c r="F28" s="35"/>
      <c r="G28" s="18">
        <v>0</v>
      </c>
      <c r="H28" s="37"/>
      <c r="I28" s="34">
        <v>0</v>
      </c>
      <c r="J28" s="35"/>
      <c r="K28" s="38">
        <v>0</v>
      </c>
      <c r="L28" s="17">
        <f t="shared" si="3"/>
        <v>16</v>
      </c>
      <c r="M28" s="18">
        <f t="shared" si="3"/>
        <v>100</v>
      </c>
      <c r="N28" s="21" t="s">
        <v>12</v>
      </c>
      <c r="O28" s="18">
        <f>ROUND(L28/L30*100,1)</f>
        <v>72.7</v>
      </c>
      <c r="P28" s="13" t="s">
        <v>13</v>
      </c>
    </row>
    <row r="29" spans="2:16" ht="18.649999999999999" customHeight="1" x14ac:dyDescent="0.55000000000000004">
      <c r="B29" s="76"/>
      <c r="C29" s="14" t="s">
        <v>14</v>
      </c>
      <c r="D29" s="15">
        <v>6</v>
      </c>
      <c r="E29" s="16">
        <f t="shared" si="6"/>
        <v>100</v>
      </c>
      <c r="F29" s="17"/>
      <c r="G29" s="16">
        <v>0</v>
      </c>
      <c r="H29" s="19"/>
      <c r="I29" s="16">
        <v>0</v>
      </c>
      <c r="J29" s="17"/>
      <c r="K29" s="20">
        <v>0</v>
      </c>
      <c r="L29" s="17">
        <f t="shared" si="3"/>
        <v>6</v>
      </c>
      <c r="M29" s="18">
        <f t="shared" si="3"/>
        <v>100</v>
      </c>
      <c r="N29" s="21" t="s">
        <v>12</v>
      </c>
      <c r="O29" s="18">
        <f>ROUND(L29/L30*100,1)</f>
        <v>27.3</v>
      </c>
      <c r="P29" s="13" t="s">
        <v>13</v>
      </c>
    </row>
    <row r="30" spans="2:16" ht="18.649999999999999" customHeight="1" x14ac:dyDescent="0.55000000000000004">
      <c r="B30" s="76"/>
      <c r="C30" s="23" t="s">
        <v>6</v>
      </c>
      <c r="D30" s="24">
        <f>SUM(D28:D29)</f>
        <v>22</v>
      </c>
      <c r="E30" s="25">
        <f t="shared" si="6"/>
        <v>100</v>
      </c>
      <c r="F30" s="26">
        <f>SUM(F28:F29)</f>
        <v>0</v>
      </c>
      <c r="G30" s="25">
        <v>0</v>
      </c>
      <c r="H30" s="28">
        <f>SUM(H28:H29)</f>
        <v>0</v>
      </c>
      <c r="I30" s="25">
        <v>0</v>
      </c>
      <c r="J30" s="26">
        <f>SUM(J28:J29)</f>
        <v>0</v>
      </c>
      <c r="K30" s="29">
        <v>0</v>
      </c>
      <c r="L30" s="17">
        <f>D30+F30+H30+J30</f>
        <v>22</v>
      </c>
      <c r="M30" s="27">
        <f>E30+G30+I30+K30</f>
        <v>100</v>
      </c>
      <c r="N30" s="21" t="s">
        <v>12</v>
      </c>
      <c r="O30" s="18">
        <f>SUM(O28:O29)</f>
        <v>100</v>
      </c>
      <c r="P30" s="13" t="s">
        <v>13</v>
      </c>
    </row>
    <row r="31" spans="2:16" ht="18.649999999999999" customHeight="1" x14ac:dyDescent="0.55000000000000004">
      <c r="B31" s="76" t="s">
        <v>22</v>
      </c>
      <c r="C31" s="32" t="s">
        <v>11</v>
      </c>
      <c r="D31" s="15">
        <v>64</v>
      </c>
      <c r="E31" s="16">
        <f t="shared" si="6"/>
        <v>90.1</v>
      </c>
      <c r="F31" s="17">
        <v>7</v>
      </c>
      <c r="G31" s="18">
        <f t="shared" ref="G31:G36" si="7">IF(F31="","",ROUND(F31/L31*100,1))</f>
        <v>9.9</v>
      </c>
      <c r="H31" s="19"/>
      <c r="I31" s="34">
        <v>0</v>
      </c>
      <c r="J31" s="17"/>
      <c r="K31" s="20">
        <v>0</v>
      </c>
      <c r="L31" s="35">
        <f t="shared" si="3"/>
        <v>71</v>
      </c>
      <c r="M31" s="36">
        <f t="shared" si="3"/>
        <v>100</v>
      </c>
      <c r="N31" s="39" t="s">
        <v>12</v>
      </c>
      <c r="O31" s="36">
        <f>ROUND(L31/L33*100,1)</f>
        <v>37.799999999999997</v>
      </c>
      <c r="P31" s="40" t="s">
        <v>13</v>
      </c>
    </row>
    <row r="32" spans="2:16" ht="18.649999999999999" customHeight="1" x14ac:dyDescent="0.55000000000000004">
      <c r="B32" s="76"/>
      <c r="C32" s="14" t="s">
        <v>14</v>
      </c>
      <c r="D32" s="15">
        <v>88</v>
      </c>
      <c r="E32" s="16">
        <f t="shared" si="6"/>
        <v>75.2</v>
      </c>
      <c r="F32" s="17">
        <v>28</v>
      </c>
      <c r="G32" s="18">
        <f t="shared" si="7"/>
        <v>23.9</v>
      </c>
      <c r="H32" s="19">
        <v>1</v>
      </c>
      <c r="I32" s="16">
        <f t="shared" si="5"/>
        <v>0.9</v>
      </c>
      <c r="J32" s="17"/>
      <c r="K32" s="20">
        <v>0</v>
      </c>
      <c r="L32" s="17">
        <f t="shared" si="3"/>
        <v>117</v>
      </c>
      <c r="M32" s="18">
        <f t="shared" si="3"/>
        <v>100</v>
      </c>
      <c r="N32" s="21" t="s">
        <v>12</v>
      </c>
      <c r="O32" s="18">
        <f>ROUND(L32/L33*100,1)</f>
        <v>62.2</v>
      </c>
      <c r="P32" s="13" t="s">
        <v>13</v>
      </c>
    </row>
    <row r="33" spans="2:18" ht="18.649999999999999" customHeight="1" x14ac:dyDescent="0.55000000000000004">
      <c r="B33" s="76"/>
      <c r="C33" s="23" t="s">
        <v>6</v>
      </c>
      <c r="D33" s="24">
        <f>SUM(D31:D32)</f>
        <v>152</v>
      </c>
      <c r="E33" s="25">
        <f t="shared" si="6"/>
        <v>80.900000000000006</v>
      </c>
      <c r="F33" s="26">
        <f>SUM(F31:F32)</f>
        <v>35</v>
      </c>
      <c r="G33" s="27">
        <f t="shared" si="7"/>
        <v>18.600000000000001</v>
      </c>
      <c r="H33" s="28">
        <f>SUM(H31:H32)</f>
        <v>1</v>
      </c>
      <c r="I33" s="25">
        <f t="shared" si="5"/>
        <v>0.5</v>
      </c>
      <c r="J33" s="26">
        <f>SUM(J31:J32)</f>
        <v>0</v>
      </c>
      <c r="K33" s="29">
        <v>0</v>
      </c>
      <c r="L33" s="24">
        <f>D33+F33+H33+J33</f>
        <v>188</v>
      </c>
      <c r="M33" s="27">
        <f>E33+G33+I33+K33</f>
        <v>100</v>
      </c>
      <c r="N33" s="30" t="s">
        <v>12</v>
      </c>
      <c r="O33" s="27">
        <f>SUM(O31:O32)</f>
        <v>100</v>
      </c>
      <c r="P33" s="31" t="s">
        <v>13</v>
      </c>
    </row>
    <row r="34" spans="2:18" ht="18.649999999999999" customHeight="1" x14ac:dyDescent="0.55000000000000004">
      <c r="B34" s="76" t="s">
        <v>23</v>
      </c>
      <c r="C34" s="32" t="s">
        <v>11</v>
      </c>
      <c r="D34" s="33">
        <v>1</v>
      </c>
      <c r="E34" s="34">
        <f t="shared" si="6"/>
        <v>33.299999999999997</v>
      </c>
      <c r="F34" s="35">
        <v>2</v>
      </c>
      <c r="G34" s="36">
        <f t="shared" si="7"/>
        <v>66.7</v>
      </c>
      <c r="H34" s="37"/>
      <c r="I34" s="34">
        <v>0</v>
      </c>
      <c r="J34" s="35"/>
      <c r="K34" s="38">
        <v>0</v>
      </c>
      <c r="L34" s="17">
        <f t="shared" si="3"/>
        <v>3</v>
      </c>
      <c r="M34" s="18">
        <f t="shared" si="3"/>
        <v>100</v>
      </c>
      <c r="N34" s="21" t="s">
        <v>12</v>
      </c>
      <c r="O34" s="18">
        <f>ROUND(L34/L36*100,1)</f>
        <v>2.1</v>
      </c>
      <c r="P34" s="13" t="s">
        <v>13</v>
      </c>
    </row>
    <row r="35" spans="2:18" ht="18.649999999999999" customHeight="1" x14ac:dyDescent="0.55000000000000004">
      <c r="B35" s="76"/>
      <c r="C35" s="14" t="s">
        <v>14</v>
      </c>
      <c r="D35" s="15">
        <v>77</v>
      </c>
      <c r="E35" s="16">
        <f t="shared" si="6"/>
        <v>54.6</v>
      </c>
      <c r="F35" s="17">
        <v>62</v>
      </c>
      <c r="G35" s="18">
        <f t="shared" si="7"/>
        <v>44</v>
      </c>
      <c r="H35" s="19">
        <v>1</v>
      </c>
      <c r="I35" s="16">
        <f t="shared" si="5"/>
        <v>0.7</v>
      </c>
      <c r="J35" s="17">
        <v>1</v>
      </c>
      <c r="K35" s="20">
        <f>IF(J35="","",ROUND(J35/L35*100,1))</f>
        <v>0.7</v>
      </c>
      <c r="L35" s="17">
        <f t="shared" si="3"/>
        <v>141</v>
      </c>
      <c r="M35" s="18">
        <f t="shared" si="3"/>
        <v>100</v>
      </c>
      <c r="N35" s="21" t="s">
        <v>12</v>
      </c>
      <c r="O35" s="18">
        <f>ROUND(L35/L36*100,1)</f>
        <v>97.9</v>
      </c>
      <c r="P35" s="13" t="s">
        <v>13</v>
      </c>
    </row>
    <row r="36" spans="2:18" ht="18.649999999999999" customHeight="1" x14ac:dyDescent="0.55000000000000004">
      <c r="B36" s="76"/>
      <c r="C36" s="23" t="s">
        <v>6</v>
      </c>
      <c r="D36" s="24">
        <f>SUM(D34:D35)</f>
        <v>78</v>
      </c>
      <c r="E36" s="25">
        <f t="shared" si="6"/>
        <v>54.2</v>
      </c>
      <c r="F36" s="26">
        <f>SUM(F34:F35)</f>
        <v>64</v>
      </c>
      <c r="G36" s="27">
        <f t="shared" si="7"/>
        <v>44.4</v>
      </c>
      <c r="H36" s="28">
        <f>SUM(H34:H35)</f>
        <v>1</v>
      </c>
      <c r="I36" s="25">
        <f t="shared" si="5"/>
        <v>0.7</v>
      </c>
      <c r="J36" s="26">
        <f>SUM(J34:J35)</f>
        <v>1</v>
      </c>
      <c r="K36" s="29">
        <f>IF(J36="","",ROUND(J36/L36*100,1))</f>
        <v>0.7</v>
      </c>
      <c r="L36" s="17">
        <f>D36+F36+H36+J36</f>
        <v>144</v>
      </c>
      <c r="M36" s="27">
        <f>E36+G36+I36+K36</f>
        <v>100</v>
      </c>
      <c r="N36" s="21" t="s">
        <v>12</v>
      </c>
      <c r="O36" s="18">
        <f>SUM(O34:O35)</f>
        <v>100</v>
      </c>
      <c r="P36" s="13" t="s">
        <v>13</v>
      </c>
    </row>
    <row r="37" spans="2:18" ht="18.649999999999999" customHeight="1" x14ac:dyDescent="0.55000000000000004">
      <c r="B37" s="76" t="s">
        <v>24</v>
      </c>
      <c r="C37" s="32" t="s">
        <v>11</v>
      </c>
      <c r="D37" s="15"/>
      <c r="E37" s="34">
        <v>0</v>
      </c>
      <c r="F37" s="17"/>
      <c r="G37" s="18">
        <v>0</v>
      </c>
      <c r="H37" s="19"/>
      <c r="I37" s="16">
        <v>0</v>
      </c>
      <c r="J37" s="17"/>
      <c r="K37" s="20">
        <v>0</v>
      </c>
      <c r="L37" s="35"/>
      <c r="M37" s="18"/>
      <c r="N37" s="39" t="s">
        <v>12</v>
      </c>
      <c r="O37" s="36"/>
      <c r="P37" s="40" t="s">
        <v>13</v>
      </c>
    </row>
    <row r="38" spans="2:18" ht="18.649999999999999" customHeight="1" x14ac:dyDescent="0.55000000000000004">
      <c r="B38" s="76"/>
      <c r="C38" s="14" t="s">
        <v>14</v>
      </c>
      <c r="D38" s="15"/>
      <c r="E38" s="16">
        <v>0</v>
      </c>
      <c r="F38" s="17"/>
      <c r="G38" s="18">
        <v>0</v>
      </c>
      <c r="H38" s="19"/>
      <c r="I38" s="16">
        <v>0</v>
      </c>
      <c r="J38" s="17"/>
      <c r="K38" s="20">
        <v>0</v>
      </c>
      <c r="L38" s="17"/>
      <c r="M38" s="18"/>
      <c r="N38" s="21" t="s">
        <v>12</v>
      </c>
      <c r="O38" s="18"/>
      <c r="P38" s="13" t="s">
        <v>13</v>
      </c>
    </row>
    <row r="39" spans="2:18" ht="18.649999999999999" customHeight="1" x14ac:dyDescent="0.55000000000000004">
      <c r="B39" s="76"/>
      <c r="C39" s="23" t="s">
        <v>6</v>
      </c>
      <c r="D39" s="24"/>
      <c r="E39" s="25">
        <v>0</v>
      </c>
      <c r="F39" s="26"/>
      <c r="G39" s="27">
        <v>0</v>
      </c>
      <c r="H39" s="28"/>
      <c r="I39" s="25">
        <v>0</v>
      </c>
      <c r="J39" s="26"/>
      <c r="K39" s="29">
        <v>0</v>
      </c>
      <c r="L39" s="24"/>
      <c r="M39" s="27"/>
      <c r="N39" s="30" t="s">
        <v>12</v>
      </c>
      <c r="O39" s="27">
        <f>SUM(O37:O38)</f>
        <v>0</v>
      </c>
      <c r="P39" s="31" t="s">
        <v>13</v>
      </c>
    </row>
    <row r="40" spans="2:18" ht="18.649999999999999" customHeight="1" x14ac:dyDescent="0.55000000000000004">
      <c r="B40" s="76" t="s">
        <v>25</v>
      </c>
      <c r="C40" s="32" t="s">
        <v>11</v>
      </c>
      <c r="D40" s="33"/>
      <c r="E40" s="34">
        <v>0</v>
      </c>
      <c r="F40" s="35"/>
      <c r="G40" s="36">
        <v>0</v>
      </c>
      <c r="H40" s="37"/>
      <c r="I40" s="34">
        <v>0</v>
      </c>
      <c r="J40" s="35"/>
      <c r="K40" s="38">
        <v>0</v>
      </c>
      <c r="L40" s="17"/>
      <c r="M40" s="18"/>
      <c r="N40" s="21" t="s">
        <v>12</v>
      </c>
      <c r="O40" s="18"/>
      <c r="P40" s="13" t="s">
        <v>13</v>
      </c>
    </row>
    <row r="41" spans="2:18" ht="18.649999999999999" customHeight="1" x14ac:dyDescent="0.55000000000000004">
      <c r="B41" s="76"/>
      <c r="C41" s="14" t="s">
        <v>14</v>
      </c>
      <c r="D41" s="15"/>
      <c r="E41" s="16">
        <v>0</v>
      </c>
      <c r="F41" s="17"/>
      <c r="G41" s="18">
        <v>0</v>
      </c>
      <c r="H41" s="19"/>
      <c r="I41" s="16">
        <v>0</v>
      </c>
      <c r="J41" s="17"/>
      <c r="K41" s="20">
        <v>0</v>
      </c>
      <c r="L41" s="15"/>
      <c r="M41" s="18"/>
      <c r="N41" s="21" t="s">
        <v>12</v>
      </c>
      <c r="O41" s="18"/>
      <c r="P41" s="13" t="s">
        <v>13</v>
      </c>
    </row>
    <row r="42" spans="2:18" ht="18.649999999999999" customHeight="1" x14ac:dyDescent="0.55000000000000004">
      <c r="B42" s="76"/>
      <c r="C42" s="23" t="s">
        <v>6</v>
      </c>
      <c r="D42" s="24"/>
      <c r="E42" s="25">
        <v>0</v>
      </c>
      <c r="F42" s="26"/>
      <c r="G42" s="27">
        <v>0</v>
      </c>
      <c r="H42" s="28"/>
      <c r="I42" s="25"/>
      <c r="J42" s="26"/>
      <c r="K42" s="29">
        <v>0</v>
      </c>
      <c r="L42" s="24"/>
      <c r="M42" s="27"/>
      <c r="N42" s="30" t="s">
        <v>12</v>
      </c>
      <c r="O42" s="27">
        <f>SUM(O40:O41)</f>
        <v>0</v>
      </c>
      <c r="P42" s="31" t="s">
        <v>13</v>
      </c>
    </row>
    <row r="43" spans="2:18" ht="18.649999999999999" customHeight="1" x14ac:dyDescent="0.55000000000000004">
      <c r="B43" s="76" t="s">
        <v>26</v>
      </c>
      <c r="C43" s="32" t="s">
        <v>11</v>
      </c>
      <c r="D43" s="15">
        <v>1</v>
      </c>
      <c r="E43" s="34">
        <f>IF(D43="","",ROUND(D43/L43*100,1))</f>
        <v>50</v>
      </c>
      <c r="F43" s="17"/>
      <c r="G43" s="18">
        <v>0</v>
      </c>
      <c r="H43" s="19">
        <v>1</v>
      </c>
      <c r="I43" s="16">
        <v>50</v>
      </c>
      <c r="J43" s="17"/>
      <c r="K43" s="20">
        <v>0</v>
      </c>
      <c r="L43" s="17">
        <f t="shared" ref="L43:M45" si="8">D43+F43+H43+J43</f>
        <v>2</v>
      </c>
      <c r="M43" s="18">
        <f t="shared" si="8"/>
        <v>100</v>
      </c>
      <c r="N43" s="21" t="s">
        <v>12</v>
      </c>
      <c r="O43" s="18">
        <f>ROUND(L43/L45*100,1)</f>
        <v>100</v>
      </c>
      <c r="P43" s="13" t="s">
        <v>13</v>
      </c>
    </row>
    <row r="44" spans="2:18" ht="18.649999999999999" customHeight="1" x14ac:dyDescent="0.55000000000000004">
      <c r="B44" s="76"/>
      <c r="C44" s="14" t="s">
        <v>14</v>
      </c>
      <c r="D44" s="15"/>
      <c r="E44" s="16">
        <v>0</v>
      </c>
      <c r="F44" s="17"/>
      <c r="G44" s="18">
        <v>0</v>
      </c>
      <c r="H44" s="19"/>
      <c r="I44" s="16">
        <v>0</v>
      </c>
      <c r="J44" s="17"/>
      <c r="K44" s="20">
        <v>0</v>
      </c>
      <c r="L44" s="17">
        <f t="shared" si="8"/>
        <v>0</v>
      </c>
      <c r="M44" s="18">
        <f t="shared" si="8"/>
        <v>0</v>
      </c>
      <c r="N44" s="21" t="s">
        <v>12</v>
      </c>
      <c r="O44" s="18">
        <f>ROUND(L44/L45*100,1)</f>
        <v>0</v>
      </c>
      <c r="P44" s="13" t="s">
        <v>13</v>
      </c>
    </row>
    <row r="45" spans="2:18" ht="18.649999999999999" customHeight="1" thickBot="1" x14ac:dyDescent="0.6">
      <c r="B45" s="85"/>
      <c r="C45" s="14" t="s">
        <v>6</v>
      </c>
      <c r="D45" s="24">
        <f>SUM(D43:D44)</f>
        <v>1</v>
      </c>
      <c r="E45" s="25">
        <f>IF(D45="","",ROUND(D45/L45*100,1))</f>
        <v>50</v>
      </c>
      <c r="F45" s="26">
        <f>SUM(F43:F44)</f>
        <v>0</v>
      </c>
      <c r="G45" s="27">
        <v>0</v>
      </c>
      <c r="H45" s="28">
        <f>SUM(H43:H44)</f>
        <v>1</v>
      </c>
      <c r="I45" s="25">
        <v>50</v>
      </c>
      <c r="J45" s="26">
        <f>SUM(J43:J44)</f>
        <v>0</v>
      </c>
      <c r="K45" s="29">
        <v>0</v>
      </c>
      <c r="L45" s="17">
        <f t="shared" si="8"/>
        <v>2</v>
      </c>
      <c r="M45" s="27">
        <f t="shared" si="8"/>
        <v>100</v>
      </c>
      <c r="N45" s="21" t="s">
        <v>12</v>
      </c>
      <c r="O45" s="18">
        <f>SUM(O43:O44)</f>
        <v>100</v>
      </c>
      <c r="P45" s="13" t="s">
        <v>13</v>
      </c>
    </row>
    <row r="46" spans="2:18" ht="18.649999999999999" customHeight="1" thickTop="1" x14ac:dyDescent="0.55000000000000004">
      <c r="B46" s="86" t="s">
        <v>27</v>
      </c>
      <c r="C46" s="41" t="s">
        <v>11</v>
      </c>
      <c r="D46" s="42">
        <f>D7+D10+D13+D16+D19+D22+D25+D28+D31+D34+D37+D40+D43</f>
        <v>11175</v>
      </c>
      <c r="E46" s="43">
        <f>IF(D46="","",ROUND(D46/L46*100,1))</f>
        <v>82.8</v>
      </c>
      <c r="F46" s="44">
        <f>F7+F10+F13+F16+F19+F22+F25+F28+F31+F34+F37+F40+F43</f>
        <v>355</v>
      </c>
      <c r="G46" s="45">
        <f>IF(F46="","",ROUND(F46/L46*100,1))</f>
        <v>2.6</v>
      </c>
      <c r="H46" s="46">
        <f>H7+H10+H13+H16+H19+H22+H25+H28+H31+H34+H37+H40+H43</f>
        <v>1966</v>
      </c>
      <c r="I46" s="43">
        <f>IF(H46="","",ROUND(H46/L46*100,1))</f>
        <v>14.6</v>
      </c>
      <c r="J46" s="44">
        <f>J7+J10+J13+J16+J19+J22+J25+J28+J31+J34+J37+J40+J43</f>
        <v>0</v>
      </c>
      <c r="K46" s="47">
        <v>0</v>
      </c>
      <c r="L46" s="44">
        <f>D46+F46+H46+J46</f>
        <v>13496</v>
      </c>
      <c r="M46" s="45">
        <v>100</v>
      </c>
      <c r="N46" s="48" t="s">
        <v>12</v>
      </c>
      <c r="O46" s="45">
        <f>ROUND(L46/L48*100,1)</f>
        <v>57</v>
      </c>
      <c r="P46" s="49" t="s">
        <v>13</v>
      </c>
    </row>
    <row r="47" spans="2:18" ht="18.649999999999999" customHeight="1" x14ac:dyDescent="0.55000000000000004">
      <c r="B47" s="76"/>
      <c r="C47" s="14" t="s">
        <v>14</v>
      </c>
      <c r="D47" s="15">
        <f>D8+D11+D14+D17+D20+D23+D26+D29+D32+D35+D38+D41+D44</f>
        <v>8680</v>
      </c>
      <c r="E47" s="16">
        <f>IF(D47="","",ROUND(D47/L47*100,1))</f>
        <v>85.3</v>
      </c>
      <c r="F47" s="17">
        <f>F8+F11+F14+F17+F20+F23+F26+F29+F32+F35+F38+F41+F44</f>
        <v>883</v>
      </c>
      <c r="G47" s="18">
        <f>IF(F47="","",ROUND(F47/L47*100,1))</f>
        <v>8.6999999999999993</v>
      </c>
      <c r="H47" s="19">
        <f>H8+H11+H14+H17+H20+H23+H26+H29+H32+H35+H38+H41+H44</f>
        <v>609</v>
      </c>
      <c r="I47" s="16">
        <f>IF(H47="","",ROUND(H47/L47*100,1))</f>
        <v>6</v>
      </c>
      <c r="J47" s="17">
        <f>J8+J11+J14+J17+J20+J23+J26+J29+J32+J35+J38+J41+J44</f>
        <v>1</v>
      </c>
      <c r="K47" s="71" t="s">
        <v>32</v>
      </c>
      <c r="L47" s="17">
        <f>D47+F47+H47+J47</f>
        <v>10173</v>
      </c>
      <c r="M47" s="18">
        <v>100</v>
      </c>
      <c r="N47" s="21" t="s">
        <v>12</v>
      </c>
      <c r="O47" s="18">
        <f>ROUND(L47/L48*100,1)</f>
        <v>43</v>
      </c>
      <c r="P47" s="13" t="s">
        <v>13</v>
      </c>
      <c r="R47" s="72"/>
    </row>
    <row r="48" spans="2:18" ht="18.649999999999999" customHeight="1" thickBot="1" x14ac:dyDescent="0.6">
      <c r="B48" s="87"/>
      <c r="C48" s="50" t="s">
        <v>6</v>
      </c>
      <c r="D48" s="51">
        <f>D9+D12+D15+D18+D21+D24+D27+D30+D33+D36+D39+D42+D45</f>
        <v>19855</v>
      </c>
      <c r="E48" s="52">
        <f>IF(D48="","",ROUND(D48/L48*100,1))</f>
        <v>83.9</v>
      </c>
      <c r="F48" s="53">
        <f>F9+F12+F15+F18+F21+F24+F27+F30+F33+F36+F39+F42+F45</f>
        <v>1238</v>
      </c>
      <c r="G48" s="54">
        <f>IF(F48="","",ROUND(F48/L48*100,1))</f>
        <v>5.2</v>
      </c>
      <c r="H48" s="55">
        <f>H9+H12+H15+H18+H21+H24+H27+H30+H33+H36+H39+H42+H45</f>
        <v>2575</v>
      </c>
      <c r="I48" s="52">
        <f>IF(H48="","",ROUND(H48/L48*100,1))</f>
        <v>10.9</v>
      </c>
      <c r="J48" s="53">
        <f>J9+J12+J15+J18+J21+J24+J27+J30+J33+J36+J39+J42+J45</f>
        <v>1</v>
      </c>
      <c r="K48" s="70" t="s">
        <v>32</v>
      </c>
      <c r="L48" s="53">
        <f>D48+F48+H48+J48</f>
        <v>23669</v>
      </c>
      <c r="M48" s="54">
        <v>100</v>
      </c>
      <c r="N48" s="57" t="s">
        <v>12</v>
      </c>
      <c r="O48" s="54">
        <f>SUM(O46:O47)</f>
        <v>100</v>
      </c>
      <c r="P48" s="58" t="s">
        <v>13</v>
      </c>
    </row>
    <row r="49" spans="2:16" ht="12" customHeight="1" x14ac:dyDescent="0.55000000000000004">
      <c r="E49" s="3"/>
      <c r="F49" s="3"/>
      <c r="I49" s="3"/>
      <c r="J49" s="3"/>
    </row>
    <row r="50" spans="2:16" ht="18.75" customHeight="1" thickBot="1" x14ac:dyDescent="0.6">
      <c r="B50" s="4" t="s">
        <v>28</v>
      </c>
      <c r="E50" s="3"/>
      <c r="F50" s="3"/>
      <c r="I50" s="3"/>
      <c r="J50" s="3"/>
    </row>
    <row r="51" spans="2:16" ht="18.649999999999999" customHeight="1" x14ac:dyDescent="0.55000000000000004">
      <c r="B51" s="73" t="s">
        <v>29</v>
      </c>
      <c r="C51" s="59" t="s">
        <v>11</v>
      </c>
      <c r="D51" s="60">
        <v>14</v>
      </c>
      <c r="E51" s="61">
        <f>IF(D51="","",ROUND(D51/L51*100,1))</f>
        <v>21.2</v>
      </c>
      <c r="F51" s="62">
        <v>11</v>
      </c>
      <c r="G51" s="63">
        <f>IF(F51="","",ROUND(F51/L51*100,1))</f>
        <v>16.7</v>
      </c>
      <c r="H51" s="64">
        <v>38</v>
      </c>
      <c r="I51" s="61">
        <f>IF(H51="","",ROUND(H51/L51*100,1))</f>
        <v>57.6</v>
      </c>
      <c r="J51" s="62">
        <v>3</v>
      </c>
      <c r="K51" s="65">
        <f>IF(J51="","",ROUND(J51/L51*100,1))</f>
        <v>4.5</v>
      </c>
      <c r="L51" s="60">
        <f t="shared" ref="L51:M53" si="9">D51+F51+H51+J51</f>
        <v>66</v>
      </c>
      <c r="M51" s="63">
        <f t="shared" si="9"/>
        <v>100</v>
      </c>
      <c r="N51" s="63" t="s">
        <v>12</v>
      </c>
      <c r="O51" s="63">
        <f>ROUND(L51/L53*100,1)</f>
        <v>64.099999999999994</v>
      </c>
      <c r="P51" s="66" t="s">
        <v>13</v>
      </c>
    </row>
    <row r="52" spans="2:16" ht="18.649999999999999" customHeight="1" x14ac:dyDescent="0.55000000000000004">
      <c r="B52" s="74"/>
      <c r="C52" s="14" t="s">
        <v>14</v>
      </c>
      <c r="D52" s="15">
        <v>1</v>
      </c>
      <c r="E52" s="16">
        <f>IF(D52="","",ROUND(D52/L52*100,1))</f>
        <v>2.7</v>
      </c>
      <c r="F52" s="17">
        <v>14</v>
      </c>
      <c r="G52" s="18">
        <f>IF(F52="","",ROUND(F52/L52*100,1))</f>
        <v>37.799999999999997</v>
      </c>
      <c r="H52" s="19">
        <v>21</v>
      </c>
      <c r="I52" s="16">
        <f>IF(H52="","",ROUND(H52/L52*100,1))</f>
        <v>56.8</v>
      </c>
      <c r="J52" s="17">
        <v>1</v>
      </c>
      <c r="K52" s="20">
        <f>IF(J52="","",ROUND(J52/L52*100,1))</f>
        <v>2.7</v>
      </c>
      <c r="L52" s="15">
        <f t="shared" si="9"/>
        <v>37</v>
      </c>
      <c r="M52" s="18">
        <f t="shared" si="9"/>
        <v>100</v>
      </c>
      <c r="N52" s="18" t="s">
        <v>12</v>
      </c>
      <c r="O52" s="18">
        <f>ROUND(L52/L53*100,1)</f>
        <v>35.9</v>
      </c>
      <c r="P52" s="67" t="s">
        <v>13</v>
      </c>
    </row>
    <row r="53" spans="2:16" ht="18.649999999999999" customHeight="1" thickBot="1" x14ac:dyDescent="0.6">
      <c r="B53" s="75"/>
      <c r="C53" s="50" t="s">
        <v>6</v>
      </c>
      <c r="D53" s="51">
        <f>SUM(D51:D52)</f>
        <v>15</v>
      </c>
      <c r="E53" s="52">
        <f>IF(D53="","",ROUND(D53/L53*100,1))</f>
        <v>14.6</v>
      </c>
      <c r="F53" s="53">
        <f>SUM(F51:F52)</f>
        <v>25</v>
      </c>
      <c r="G53" s="54">
        <f>IF(F53="","",ROUND(F53/L53*100,1))</f>
        <v>24.3</v>
      </c>
      <c r="H53" s="55">
        <f>SUM(H51:H52)</f>
        <v>59</v>
      </c>
      <c r="I53" s="52">
        <f>IF(H53="","",ROUND(H53/L53*100,1))</f>
        <v>57.3</v>
      </c>
      <c r="J53" s="53">
        <f>SUM(J51:J52)</f>
        <v>4</v>
      </c>
      <c r="K53" s="56">
        <f>IF(J53="","",ROUND(J53/L53*100,1))</f>
        <v>3.9</v>
      </c>
      <c r="L53" s="51">
        <f t="shared" si="9"/>
        <v>103</v>
      </c>
      <c r="M53" s="54">
        <v>100</v>
      </c>
      <c r="N53" s="57" t="s">
        <v>12</v>
      </c>
      <c r="O53" s="54">
        <f>SUM(O51:O52)</f>
        <v>100</v>
      </c>
      <c r="P53" s="68" t="s">
        <v>13</v>
      </c>
    </row>
    <row r="55" spans="2:16" x14ac:dyDescent="0.55000000000000004">
      <c r="B55" s="69" t="s">
        <v>30</v>
      </c>
    </row>
    <row r="56" spans="2:16" x14ac:dyDescent="0.55000000000000004">
      <c r="B56" s="69" t="s">
        <v>31</v>
      </c>
    </row>
  </sheetData>
  <mergeCells count="22">
    <mergeCell ref="B22:B24"/>
    <mergeCell ref="L4:P5"/>
    <mergeCell ref="B4:C4"/>
    <mergeCell ref="B43:B45"/>
    <mergeCell ref="B46:B48"/>
    <mergeCell ref="B7:B9"/>
    <mergeCell ref="B10:B12"/>
    <mergeCell ref="B13:B15"/>
    <mergeCell ref="B16:B18"/>
    <mergeCell ref="B19:B21"/>
    <mergeCell ref="B5:C5"/>
    <mergeCell ref="D4:E5"/>
    <mergeCell ref="F4:G5"/>
    <mergeCell ref="H4:I5"/>
    <mergeCell ref="J4:K5"/>
    <mergeCell ref="B51:B53"/>
    <mergeCell ref="B25:B27"/>
    <mergeCell ref="B28:B30"/>
    <mergeCell ref="B31:B33"/>
    <mergeCell ref="B34:B36"/>
    <mergeCell ref="B37:B39"/>
    <mergeCell ref="B40:B42"/>
  </mergeCells>
  <phoneticPr fontId="3"/>
  <pageMargins left="0.70866141732283472" right="0.70866141732283472" top="0.74803149606299213" bottom="0.74803149606299213" header="0.31496062992125984" footer="0.31496062992125984"/>
  <pageSetup paperSize="9" scale="69" firstPageNumber="2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宮原 紀子</cp:lastModifiedBy>
  <cp:lastPrinted>2023-12-14T04:39:05Z</cp:lastPrinted>
  <dcterms:created xsi:type="dcterms:W3CDTF">2022-01-06T07:12:02Z</dcterms:created>
  <dcterms:modified xsi:type="dcterms:W3CDTF">2023-12-14T04:39:06Z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2023-12-14T04:39:06Z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bb387f08-7c52-456f-850d-2199013af858</vt:lpwstr>
  </property>
  <property fmtid="{D5CDD505-2E9C-101B-9397-08002B2CF9AE}" pid="8" name="MSIP_Label_defa4170-0d19-0005-0004-bc88714345d2_ContentBits">
    <vt:lpwstr>0</vt:lpwstr>
  </property>
</Properties>
</file>