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5601\Box\11103_10_庁内用\R7年度\管理広聴係\02 県政世論調査\R7　第４８回\17_結果公表\オープンデータ\"/>
    </mc:Choice>
  </mc:AlternateContent>
  <xr:revisionPtr revIDLastSave="0" documentId="13_ncr:1_{05B6EB39-D199-4106-BEE5-05E6D514981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表_フェイスシート" sheetId="1" r:id="rId1"/>
    <sheet name="表_2-1" sheetId="4" r:id="rId2"/>
    <sheet name="表_2-2" sheetId="5" r:id="rId3"/>
  </sheets>
  <definedNames>
    <definedName name="_xlnm.Print_Area" localSheetId="1">'表_2-1'!$A$1:$V$165</definedName>
    <definedName name="_xlnm.Print_Area" localSheetId="2">'表_2-2'!$A$1:$AM$138</definedName>
    <definedName name="_xlnm.Print_Area" localSheetId="0">表_フェイスシート!$A$1:$U$78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5" l="1"/>
  <c r="Q4" i="5"/>
  <c r="C5" i="5"/>
  <c r="D5" i="5"/>
  <c r="E5" i="5"/>
  <c r="F5" i="5"/>
  <c r="K8" i="5" s="1"/>
  <c r="G5" i="5"/>
  <c r="H5" i="5"/>
  <c r="I5" i="5"/>
  <c r="J5" i="5"/>
  <c r="K5" i="5"/>
  <c r="L5" i="5"/>
  <c r="M5" i="5"/>
  <c r="N5" i="5"/>
  <c r="C7" i="5"/>
  <c r="C12" i="5" s="1"/>
  <c r="D7" i="5"/>
  <c r="E7" i="5"/>
  <c r="E12" i="5" s="1"/>
  <c r="B8" i="5"/>
  <c r="C8" i="5"/>
  <c r="D8" i="5"/>
  <c r="E8" i="5"/>
  <c r="C9" i="5"/>
  <c r="D9" i="5"/>
  <c r="E9" i="5"/>
  <c r="C15" i="5"/>
  <c r="E15" i="5"/>
  <c r="E16" i="5" s="1"/>
  <c r="C16" i="5"/>
  <c r="I20" i="5"/>
  <c r="J20" i="5" s="1"/>
  <c r="I21" i="5"/>
  <c r="J21" i="5"/>
  <c r="AF25" i="5"/>
  <c r="AF26" i="5"/>
  <c r="C29" i="5"/>
  <c r="D29" i="5"/>
  <c r="E29" i="5"/>
  <c r="F29" i="5"/>
  <c r="G29" i="5"/>
  <c r="H29" i="5"/>
  <c r="C32" i="5"/>
  <c r="D32" i="5"/>
  <c r="E32" i="5"/>
  <c r="F32" i="5"/>
  <c r="G32" i="5"/>
  <c r="H32" i="5"/>
  <c r="J37" i="5"/>
  <c r="K37" i="5"/>
  <c r="J38" i="5"/>
  <c r="K38" i="5" s="1"/>
  <c r="C41" i="5"/>
  <c r="D41" i="5"/>
  <c r="E41" i="5"/>
  <c r="F41" i="5"/>
  <c r="G41" i="5"/>
  <c r="H41" i="5"/>
  <c r="I41" i="5"/>
  <c r="C44" i="5"/>
  <c r="D44" i="5"/>
  <c r="D45" i="5" s="1"/>
  <c r="E44" i="5"/>
  <c r="F44" i="5"/>
  <c r="G44" i="5"/>
  <c r="H44" i="5"/>
  <c r="H45" i="5" s="1"/>
  <c r="I44" i="5"/>
  <c r="C45" i="5"/>
  <c r="E45" i="5"/>
  <c r="F45" i="5"/>
  <c r="G45" i="5"/>
  <c r="AN49" i="5"/>
  <c r="AN50" i="5"/>
  <c r="C51" i="5"/>
  <c r="D51" i="5"/>
  <c r="E51" i="5"/>
  <c r="F51" i="5"/>
  <c r="G51" i="5"/>
  <c r="H51" i="5"/>
  <c r="I51" i="5"/>
  <c r="J51" i="5"/>
  <c r="N53" i="5" s="1"/>
  <c r="N58" i="5" s="1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C53" i="5"/>
  <c r="F53" i="5"/>
  <c r="F58" i="5" s="1"/>
  <c r="I53" i="5"/>
  <c r="L53" i="5"/>
  <c r="P53" i="5"/>
  <c r="X53" i="5"/>
  <c r="AC53" i="5"/>
  <c r="C54" i="5"/>
  <c r="F54" i="5"/>
  <c r="I54" i="5"/>
  <c r="L54" i="5"/>
  <c r="P54" i="5"/>
  <c r="X54" i="5"/>
  <c r="AC54" i="5"/>
  <c r="C55" i="5"/>
  <c r="F55" i="5"/>
  <c r="F61" i="5" s="1"/>
  <c r="F62" i="5" s="1"/>
  <c r="I55" i="5"/>
  <c r="L55" i="5"/>
  <c r="P55" i="5"/>
  <c r="S55" i="5"/>
  <c r="S61" i="5" s="1"/>
  <c r="S62" i="5" s="1"/>
  <c r="X55" i="5"/>
  <c r="AC55" i="5"/>
  <c r="C58" i="5"/>
  <c r="I58" i="5"/>
  <c r="L58" i="5"/>
  <c r="P58" i="5"/>
  <c r="X58" i="5"/>
  <c r="AC58" i="5"/>
  <c r="I61" i="5"/>
  <c r="I62" i="5" s="1"/>
  <c r="L61" i="5"/>
  <c r="L62" i="5" s="1"/>
  <c r="P61" i="5"/>
  <c r="P62" i="5" s="1"/>
  <c r="X61" i="5"/>
  <c r="X62" i="5" s="1"/>
  <c r="AC61" i="5"/>
  <c r="AC62" i="5"/>
  <c r="AN66" i="5"/>
  <c r="AN67" i="5"/>
  <c r="C68" i="5"/>
  <c r="D68" i="5"/>
  <c r="E68" i="5"/>
  <c r="L71" i="5" s="1"/>
  <c r="F68" i="5"/>
  <c r="G68" i="5"/>
  <c r="H68" i="5"/>
  <c r="I68" i="5"/>
  <c r="J68" i="5"/>
  <c r="K68" i="5"/>
  <c r="L68" i="5"/>
  <c r="M68" i="5"/>
  <c r="D71" i="5" s="1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H70" i="5"/>
  <c r="AA70" i="5"/>
  <c r="H71" i="5"/>
  <c r="AA71" i="5"/>
  <c r="H72" i="5"/>
  <c r="AA72" i="5"/>
  <c r="H75" i="5"/>
  <c r="AA75" i="5"/>
  <c r="H78" i="5"/>
  <c r="AA78" i="5"/>
  <c r="AA79" i="5" s="1"/>
  <c r="H79" i="5"/>
  <c r="AN83" i="5"/>
  <c r="AN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AA87" i="5" s="1"/>
  <c r="AA92" i="5" s="1"/>
  <c r="P85" i="5"/>
  <c r="Q85" i="5"/>
  <c r="R85" i="5"/>
  <c r="S85" i="5"/>
  <c r="T85" i="5"/>
  <c r="U85" i="5"/>
  <c r="V85" i="5"/>
  <c r="W85" i="5"/>
  <c r="AM89" i="5" s="1"/>
  <c r="AM95" i="5" s="1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C87" i="5"/>
  <c r="C92" i="5" s="1"/>
  <c r="K87" i="5"/>
  <c r="K92" i="5" s="1"/>
  <c r="R87" i="5"/>
  <c r="S87" i="5"/>
  <c r="S92" i="5" s="1"/>
  <c r="Y87" i="5"/>
  <c r="AB87" i="5"/>
  <c r="AI87" i="5"/>
  <c r="AI92" i="5" s="1"/>
  <c r="C88" i="5"/>
  <c r="F88" i="5"/>
  <c r="N88" i="5"/>
  <c r="R88" i="5"/>
  <c r="Y88" i="5"/>
  <c r="AB88" i="5"/>
  <c r="AD88" i="5"/>
  <c r="AL88" i="5"/>
  <c r="C89" i="5"/>
  <c r="H89" i="5"/>
  <c r="P89" i="5"/>
  <c r="P95" i="5" s="1"/>
  <c r="P96" i="5" s="1"/>
  <c r="R89" i="5"/>
  <c r="Y89" i="5"/>
  <c r="AB89" i="5"/>
  <c r="AF89" i="5"/>
  <c r="R92" i="5"/>
  <c r="Y92" i="5"/>
  <c r="AB92" i="5"/>
  <c r="AN94" i="5"/>
  <c r="C95" i="5"/>
  <c r="C96" i="5" s="1"/>
  <c r="H95" i="5"/>
  <c r="H96" i="5" s="1"/>
  <c r="R95" i="5"/>
  <c r="R96" i="5" s="1"/>
  <c r="Y95" i="5"/>
  <c r="AB95" i="5"/>
  <c r="AF95" i="5"/>
  <c r="Y96" i="5"/>
  <c r="AB96" i="5"/>
  <c r="AF96" i="5"/>
  <c r="B103" i="5"/>
  <c r="B108" i="5" s="1"/>
  <c r="O103" i="5"/>
  <c r="O104" i="5"/>
  <c r="O108" i="5"/>
  <c r="O109" i="5"/>
  <c r="B114" i="5"/>
  <c r="B125" i="5" s="1"/>
  <c r="J114" i="5"/>
  <c r="K114" i="5"/>
  <c r="J115" i="5"/>
  <c r="K115" i="5" s="1"/>
  <c r="C118" i="5"/>
  <c r="D118" i="5"/>
  <c r="E118" i="5"/>
  <c r="F118" i="5"/>
  <c r="G118" i="5"/>
  <c r="H118" i="5"/>
  <c r="I118" i="5"/>
  <c r="Q125" i="5"/>
  <c r="Q126" i="5"/>
  <c r="Q130" i="5"/>
  <c r="Q131" i="5"/>
  <c r="I136" i="5"/>
  <c r="B137" i="5"/>
  <c r="I137" i="5"/>
  <c r="J137" i="5"/>
  <c r="C140" i="5"/>
  <c r="D140" i="5"/>
  <c r="E140" i="5"/>
  <c r="F140" i="5"/>
  <c r="G140" i="5"/>
  <c r="H140" i="5"/>
  <c r="Q148" i="5"/>
  <c r="Q149" i="5"/>
  <c r="B154" i="5"/>
  <c r="Q154" i="5"/>
  <c r="Q155" i="5"/>
  <c r="B130" i="5" l="1"/>
  <c r="B136" i="5"/>
  <c r="AG70" i="5"/>
  <c r="AG75" i="5" s="1"/>
  <c r="Y54" i="5"/>
  <c r="AJ71" i="5"/>
  <c r="AD53" i="5"/>
  <c r="AD58" i="5" s="1"/>
  <c r="F87" i="5"/>
  <c r="F92" i="5" s="1"/>
  <c r="N87" i="5"/>
  <c r="N92" i="5" s="1"/>
  <c r="V87" i="5"/>
  <c r="V92" i="5" s="1"/>
  <c r="AD87" i="5"/>
  <c r="AD92" i="5" s="1"/>
  <c r="AL87" i="5"/>
  <c r="AL92" i="5" s="1"/>
  <c r="I88" i="5"/>
  <c r="Q88" i="5"/>
  <c r="AG88" i="5"/>
  <c r="K89" i="5"/>
  <c r="K95" i="5" s="1"/>
  <c r="K96" i="5" s="1"/>
  <c r="S89" i="5"/>
  <c r="S95" i="5" s="1"/>
  <c r="S96" i="5" s="1"/>
  <c r="AA89" i="5"/>
  <c r="AA95" i="5" s="1"/>
  <c r="AA96" i="5" s="1"/>
  <c r="AI89" i="5"/>
  <c r="AI95" i="5" s="1"/>
  <c r="AI96" i="5" s="1"/>
  <c r="G87" i="5"/>
  <c r="G92" i="5" s="1"/>
  <c r="O87" i="5"/>
  <c r="O92" i="5" s="1"/>
  <c r="W87" i="5"/>
  <c r="W92" i="5" s="1"/>
  <c r="AE87" i="5"/>
  <c r="AE92" i="5" s="1"/>
  <c r="AM87" i="5"/>
  <c r="AM92" i="5" s="1"/>
  <c r="J88" i="5"/>
  <c r="Z88" i="5"/>
  <c r="AH88" i="5"/>
  <c r="D89" i="5"/>
  <c r="L89" i="5"/>
  <c r="L95" i="5" s="1"/>
  <c r="L96" i="5" s="1"/>
  <c r="T89" i="5"/>
  <c r="T95" i="5" s="1"/>
  <c r="T96" i="5" s="1"/>
  <c r="AJ89" i="5"/>
  <c r="AJ95" i="5" s="1"/>
  <c r="AJ96" i="5" s="1"/>
  <c r="H87" i="5"/>
  <c r="H92" i="5" s="1"/>
  <c r="P87" i="5"/>
  <c r="P92" i="5" s="1"/>
  <c r="X87" i="5"/>
  <c r="X92" i="5" s="1"/>
  <c r="AF87" i="5"/>
  <c r="AF92" i="5" s="1"/>
  <c r="K88" i="5"/>
  <c r="S88" i="5"/>
  <c r="AA88" i="5"/>
  <c r="AI88" i="5"/>
  <c r="E89" i="5"/>
  <c r="E95" i="5" s="1"/>
  <c r="E96" i="5" s="1"/>
  <c r="M89" i="5"/>
  <c r="M95" i="5" s="1"/>
  <c r="M96" i="5" s="1"/>
  <c r="U89" i="5"/>
  <c r="U95" i="5" s="1"/>
  <c r="U96" i="5" s="1"/>
  <c r="AC89" i="5"/>
  <c r="AC95" i="5" s="1"/>
  <c r="AC96" i="5" s="1"/>
  <c r="AK89" i="5"/>
  <c r="AK95" i="5" s="1"/>
  <c r="AK96" i="5" s="1"/>
  <c r="I87" i="5"/>
  <c r="I92" i="5" s="1"/>
  <c r="Q87" i="5"/>
  <c r="Q92" i="5" s="1"/>
  <c r="AG87" i="5"/>
  <c r="AG92" i="5" s="1"/>
  <c r="D88" i="5"/>
  <c r="L88" i="5"/>
  <c r="T88" i="5"/>
  <c r="AJ88" i="5"/>
  <c r="F89" i="5"/>
  <c r="F95" i="5" s="1"/>
  <c r="F96" i="5" s="1"/>
  <c r="N89" i="5"/>
  <c r="N95" i="5" s="1"/>
  <c r="N96" i="5" s="1"/>
  <c r="V89" i="5"/>
  <c r="V95" i="5" s="1"/>
  <c r="V96" i="5" s="1"/>
  <c r="AD89" i="5"/>
  <c r="AD95" i="5" s="1"/>
  <c r="AD96" i="5" s="1"/>
  <c r="AL89" i="5"/>
  <c r="AL95" i="5" s="1"/>
  <c r="AL96" i="5" s="1"/>
  <c r="J87" i="5"/>
  <c r="J92" i="5" s="1"/>
  <c r="Z87" i="5"/>
  <c r="Z92" i="5" s="1"/>
  <c r="AH87" i="5"/>
  <c r="AH92" i="5" s="1"/>
  <c r="E88" i="5"/>
  <c r="M88" i="5"/>
  <c r="U88" i="5"/>
  <c r="AC88" i="5"/>
  <c r="AK88" i="5"/>
  <c r="G89" i="5"/>
  <c r="G95" i="5" s="1"/>
  <c r="G96" i="5" s="1"/>
  <c r="O89" i="5"/>
  <c r="O95" i="5" s="1"/>
  <c r="O96" i="5" s="1"/>
  <c r="W89" i="5"/>
  <c r="W95" i="5" s="1"/>
  <c r="W96" i="5" s="1"/>
  <c r="AE89" i="5"/>
  <c r="AE95" i="5" s="1"/>
  <c r="AE96" i="5" s="1"/>
  <c r="D87" i="5"/>
  <c r="D92" i="5" s="1"/>
  <c r="L87" i="5"/>
  <c r="L92" i="5" s="1"/>
  <c r="T87" i="5"/>
  <c r="T92" i="5" s="1"/>
  <c r="AJ87" i="5"/>
  <c r="AJ92" i="5" s="1"/>
  <c r="G88" i="5"/>
  <c r="O88" i="5"/>
  <c r="W88" i="5"/>
  <c r="AE88" i="5"/>
  <c r="AM88" i="5"/>
  <c r="I89" i="5"/>
  <c r="I95" i="5" s="1"/>
  <c r="I96" i="5" s="1"/>
  <c r="Q89" i="5"/>
  <c r="Q95" i="5" s="1"/>
  <c r="Q96" i="5" s="1"/>
  <c r="AG89" i="5"/>
  <c r="AG95" i="5" s="1"/>
  <c r="AG96" i="5" s="1"/>
  <c r="E87" i="5"/>
  <c r="E92" i="5" s="1"/>
  <c r="M87" i="5"/>
  <c r="M92" i="5" s="1"/>
  <c r="U87" i="5"/>
  <c r="U92" i="5" s="1"/>
  <c r="AC87" i="5"/>
  <c r="AC92" i="5" s="1"/>
  <c r="AK87" i="5"/>
  <c r="AK92" i="5" s="1"/>
  <c r="H88" i="5"/>
  <c r="P88" i="5"/>
  <c r="X88" i="5"/>
  <c r="AF88" i="5"/>
  <c r="J89" i="5"/>
  <c r="J95" i="5" s="1"/>
  <c r="J96" i="5" s="1"/>
  <c r="Z89" i="5"/>
  <c r="Z95" i="5" s="1"/>
  <c r="Z96" i="5" s="1"/>
  <c r="AH89" i="5"/>
  <c r="AH95" i="5" s="1"/>
  <c r="AH96" i="5" s="1"/>
  <c r="AL72" i="5"/>
  <c r="AL78" i="5" s="1"/>
  <c r="AL79" i="5" s="1"/>
  <c r="AB71" i="5"/>
  <c r="Y70" i="5"/>
  <c r="Y75" i="5" s="1"/>
  <c r="K55" i="5"/>
  <c r="K61" i="5" s="1"/>
  <c r="K62" i="5" s="1"/>
  <c r="Q54" i="5"/>
  <c r="AI55" i="5"/>
  <c r="AI61" i="5" s="1"/>
  <c r="AI62" i="5" s="1"/>
  <c r="T71" i="5"/>
  <c r="I70" i="5"/>
  <c r="I75" i="5" s="1"/>
  <c r="V53" i="5"/>
  <c r="V58" i="5" s="1"/>
  <c r="Q70" i="5"/>
  <c r="Q75" i="5" s="1"/>
  <c r="M7" i="5"/>
  <c r="M12" i="5" s="1"/>
  <c r="F8" i="5"/>
  <c r="N8" i="5"/>
  <c r="G9" i="5"/>
  <c r="G15" i="5" s="1"/>
  <c r="G16" i="5" s="1"/>
  <c r="O9" i="5"/>
  <c r="O15" i="5" s="1"/>
  <c r="O16" i="5" s="1"/>
  <c r="F7" i="5"/>
  <c r="F12" i="5" s="1"/>
  <c r="N7" i="5"/>
  <c r="G8" i="5"/>
  <c r="O8" i="5"/>
  <c r="H9" i="5"/>
  <c r="H15" i="5" s="1"/>
  <c r="H16" i="5" s="1"/>
  <c r="P9" i="5"/>
  <c r="P15" i="5" s="1"/>
  <c r="P16" i="5" s="1"/>
  <c r="G7" i="5"/>
  <c r="G12" i="5" s="1"/>
  <c r="O7" i="5"/>
  <c r="O12" i="5" s="1"/>
  <c r="H8" i="5"/>
  <c r="P8" i="5"/>
  <c r="I9" i="5"/>
  <c r="I15" i="5" s="1"/>
  <c r="I16" i="5" s="1"/>
  <c r="H7" i="5"/>
  <c r="H12" i="5" s="1"/>
  <c r="P7" i="5"/>
  <c r="P12" i="5" s="1"/>
  <c r="I8" i="5"/>
  <c r="Q8" i="5" s="1"/>
  <c r="J9" i="5"/>
  <c r="J15" i="5" s="1"/>
  <c r="J16" i="5" s="1"/>
  <c r="I7" i="5"/>
  <c r="J8" i="5"/>
  <c r="K9" i="5"/>
  <c r="K15" i="5" s="1"/>
  <c r="K16" i="5" s="1"/>
  <c r="K7" i="5"/>
  <c r="K12" i="5" s="1"/>
  <c r="L8" i="5"/>
  <c r="M9" i="5"/>
  <c r="M15" i="5" s="1"/>
  <c r="M16" i="5" s="1"/>
  <c r="L7" i="5"/>
  <c r="L12" i="5" s="1"/>
  <c r="M8" i="5"/>
  <c r="F9" i="5"/>
  <c r="F15" i="5" s="1"/>
  <c r="F16" i="5" s="1"/>
  <c r="N9" i="5"/>
  <c r="N15" i="5" s="1"/>
  <c r="X89" i="5"/>
  <c r="X95" i="5" s="1"/>
  <c r="X96" i="5" s="1"/>
  <c r="V72" i="5"/>
  <c r="V78" i="5" s="1"/>
  <c r="V79" i="5" s="1"/>
  <c r="AA55" i="5"/>
  <c r="AA61" i="5" s="1"/>
  <c r="AA62" i="5" s="1"/>
  <c r="C61" i="5"/>
  <c r="D70" i="5"/>
  <c r="D75" i="5" s="1"/>
  <c r="L70" i="5"/>
  <c r="L75" i="5" s="1"/>
  <c r="T70" i="5"/>
  <c r="T75" i="5" s="1"/>
  <c r="AB70" i="5"/>
  <c r="AB75" i="5" s="1"/>
  <c r="AJ70" i="5"/>
  <c r="AJ75" i="5" s="1"/>
  <c r="G71" i="5"/>
  <c r="O71" i="5"/>
  <c r="W71" i="5"/>
  <c r="AE71" i="5"/>
  <c r="AM71" i="5"/>
  <c r="I72" i="5"/>
  <c r="I78" i="5" s="1"/>
  <c r="I79" i="5" s="1"/>
  <c r="Q72" i="5"/>
  <c r="Q78" i="5" s="1"/>
  <c r="Q79" i="5" s="1"/>
  <c r="Y72" i="5"/>
  <c r="Y78" i="5" s="1"/>
  <c r="Y79" i="5" s="1"/>
  <c r="AG72" i="5"/>
  <c r="AG78" i="5" s="1"/>
  <c r="AG79" i="5" s="1"/>
  <c r="E70" i="5"/>
  <c r="E75" i="5" s="1"/>
  <c r="M70" i="5"/>
  <c r="M75" i="5" s="1"/>
  <c r="U70" i="5"/>
  <c r="U75" i="5" s="1"/>
  <c r="AC70" i="5"/>
  <c r="AC75" i="5" s="1"/>
  <c r="AK70" i="5"/>
  <c r="AK75" i="5" s="1"/>
  <c r="P71" i="5"/>
  <c r="X71" i="5"/>
  <c r="AF71" i="5"/>
  <c r="J72" i="5"/>
  <c r="J78" i="5" s="1"/>
  <c r="J79" i="5" s="1"/>
  <c r="R72" i="5"/>
  <c r="R78" i="5" s="1"/>
  <c r="R79" i="5" s="1"/>
  <c r="Z72" i="5"/>
  <c r="Z78" i="5" s="1"/>
  <c r="Z79" i="5" s="1"/>
  <c r="AH72" i="5"/>
  <c r="AH78" i="5" s="1"/>
  <c r="AH79" i="5" s="1"/>
  <c r="F70" i="5"/>
  <c r="F75" i="5" s="1"/>
  <c r="N70" i="5"/>
  <c r="N75" i="5" s="1"/>
  <c r="V70" i="5"/>
  <c r="V75" i="5" s="1"/>
  <c r="AD70" i="5"/>
  <c r="AD75" i="5" s="1"/>
  <c r="AL70" i="5"/>
  <c r="AL75" i="5" s="1"/>
  <c r="I71" i="5"/>
  <c r="Q71" i="5"/>
  <c r="Y71" i="5"/>
  <c r="AG71" i="5"/>
  <c r="C72" i="5"/>
  <c r="K72" i="5"/>
  <c r="K78" i="5" s="1"/>
  <c r="K79" i="5" s="1"/>
  <c r="S72" i="5"/>
  <c r="S78" i="5" s="1"/>
  <c r="S79" i="5" s="1"/>
  <c r="AI72" i="5"/>
  <c r="AI78" i="5" s="1"/>
  <c r="AI79" i="5" s="1"/>
  <c r="G70" i="5"/>
  <c r="G75" i="5" s="1"/>
  <c r="O70" i="5"/>
  <c r="O75" i="5" s="1"/>
  <c r="W70" i="5"/>
  <c r="W75" i="5" s="1"/>
  <c r="AE70" i="5"/>
  <c r="AE75" i="5" s="1"/>
  <c r="AM70" i="5"/>
  <c r="AM75" i="5" s="1"/>
  <c r="J71" i="5"/>
  <c r="R71" i="5"/>
  <c r="Z71" i="5"/>
  <c r="AH71" i="5"/>
  <c r="D72" i="5"/>
  <c r="D78" i="5" s="1"/>
  <c r="D79" i="5" s="1"/>
  <c r="L72" i="5"/>
  <c r="L78" i="5" s="1"/>
  <c r="L79" i="5" s="1"/>
  <c r="T72" i="5"/>
  <c r="T78" i="5" s="1"/>
  <c r="T79" i="5" s="1"/>
  <c r="AB72" i="5"/>
  <c r="AB78" i="5" s="1"/>
  <c r="AB79" i="5" s="1"/>
  <c r="AJ72" i="5"/>
  <c r="AJ78" i="5" s="1"/>
  <c r="AJ79" i="5" s="1"/>
  <c r="P70" i="5"/>
  <c r="P75" i="5" s="1"/>
  <c r="X70" i="5"/>
  <c r="X75" i="5" s="1"/>
  <c r="AF70" i="5"/>
  <c r="AF75" i="5" s="1"/>
  <c r="C71" i="5"/>
  <c r="K71" i="5"/>
  <c r="S71" i="5"/>
  <c r="AI71" i="5"/>
  <c r="E72" i="5"/>
  <c r="E78" i="5" s="1"/>
  <c r="E79" i="5" s="1"/>
  <c r="M72" i="5"/>
  <c r="M78" i="5" s="1"/>
  <c r="M79" i="5" s="1"/>
  <c r="U72" i="5"/>
  <c r="U78" i="5" s="1"/>
  <c r="U79" i="5" s="1"/>
  <c r="AC72" i="5"/>
  <c r="AC78" i="5" s="1"/>
  <c r="AC79" i="5" s="1"/>
  <c r="AK72" i="5"/>
  <c r="AK78" i="5" s="1"/>
  <c r="AK79" i="5" s="1"/>
  <c r="J70" i="5"/>
  <c r="J75" i="5" s="1"/>
  <c r="R70" i="5"/>
  <c r="R75" i="5" s="1"/>
  <c r="Z70" i="5"/>
  <c r="Z75" i="5" s="1"/>
  <c r="AH70" i="5"/>
  <c r="AH75" i="5" s="1"/>
  <c r="E71" i="5"/>
  <c r="M71" i="5"/>
  <c r="U71" i="5"/>
  <c r="AC71" i="5"/>
  <c r="AK71" i="5"/>
  <c r="G72" i="5"/>
  <c r="G78" i="5" s="1"/>
  <c r="G79" i="5" s="1"/>
  <c r="O72" i="5"/>
  <c r="O78" i="5" s="1"/>
  <c r="O79" i="5" s="1"/>
  <c r="W72" i="5"/>
  <c r="W78" i="5" s="1"/>
  <c r="W79" i="5" s="1"/>
  <c r="AE72" i="5"/>
  <c r="AE78" i="5" s="1"/>
  <c r="AE79" i="5" s="1"/>
  <c r="AM72" i="5"/>
  <c r="AM78" i="5" s="1"/>
  <c r="C70" i="5"/>
  <c r="C75" i="5" s="1"/>
  <c r="K70" i="5"/>
  <c r="K75" i="5" s="1"/>
  <c r="S70" i="5"/>
  <c r="S75" i="5" s="1"/>
  <c r="AI70" i="5"/>
  <c r="AI75" i="5" s="1"/>
  <c r="F71" i="5"/>
  <c r="N71" i="5"/>
  <c r="V71" i="5"/>
  <c r="AD71" i="5"/>
  <c r="AL71" i="5"/>
  <c r="P72" i="5"/>
  <c r="P78" i="5" s="1"/>
  <c r="P79" i="5" s="1"/>
  <c r="X72" i="5"/>
  <c r="X78" i="5" s="1"/>
  <c r="X79" i="5" s="1"/>
  <c r="AF72" i="5"/>
  <c r="AF78" i="5" s="1"/>
  <c r="AF79" i="5" s="1"/>
  <c r="AD72" i="5"/>
  <c r="AD78" i="5" s="1"/>
  <c r="AD79" i="5" s="1"/>
  <c r="V88" i="5"/>
  <c r="N72" i="5"/>
  <c r="N78" i="5" s="1"/>
  <c r="N79" i="5" s="1"/>
  <c r="AG54" i="5"/>
  <c r="L9" i="5"/>
  <c r="L15" i="5" s="1"/>
  <c r="L16" i="5" s="1"/>
  <c r="Q53" i="5"/>
  <c r="Q58" i="5" s="1"/>
  <c r="Y53" i="5"/>
  <c r="Y58" i="5" s="1"/>
  <c r="AG53" i="5"/>
  <c r="AG58" i="5" s="1"/>
  <c r="D54" i="5"/>
  <c r="T54" i="5"/>
  <c r="AB54" i="5"/>
  <c r="AJ54" i="5"/>
  <c r="N55" i="5"/>
  <c r="N61" i="5" s="1"/>
  <c r="N62" i="5" s="1"/>
  <c r="V55" i="5"/>
  <c r="V61" i="5" s="1"/>
  <c r="V62" i="5" s="1"/>
  <c r="AD55" i="5"/>
  <c r="AD61" i="5" s="1"/>
  <c r="AD62" i="5" s="1"/>
  <c r="AL55" i="5"/>
  <c r="AL61" i="5" s="1"/>
  <c r="AL62" i="5" s="1"/>
  <c r="J53" i="5"/>
  <c r="J58" i="5" s="1"/>
  <c r="R53" i="5"/>
  <c r="R58" i="5" s="1"/>
  <c r="Z53" i="5"/>
  <c r="Z58" i="5" s="1"/>
  <c r="AH53" i="5"/>
  <c r="AH58" i="5" s="1"/>
  <c r="E54" i="5"/>
  <c r="M54" i="5"/>
  <c r="U54" i="5"/>
  <c r="AK54" i="5"/>
  <c r="G55" i="5"/>
  <c r="G61" i="5" s="1"/>
  <c r="G62" i="5" s="1"/>
  <c r="O55" i="5"/>
  <c r="O61" i="5" s="1"/>
  <c r="O62" i="5" s="1"/>
  <c r="W55" i="5"/>
  <c r="W61" i="5" s="1"/>
  <c r="W62" i="5" s="1"/>
  <c r="AE55" i="5"/>
  <c r="AE61" i="5" s="1"/>
  <c r="AE62" i="5" s="1"/>
  <c r="AM55" i="5"/>
  <c r="AM61" i="5" s="1"/>
  <c r="AM62" i="5" s="1"/>
  <c r="K53" i="5"/>
  <c r="K58" i="5" s="1"/>
  <c r="S53" i="5"/>
  <c r="S58" i="5" s="1"/>
  <c r="AA53" i="5"/>
  <c r="AA58" i="5" s="1"/>
  <c r="AI53" i="5"/>
  <c r="AI58" i="5" s="1"/>
  <c r="N54" i="5"/>
  <c r="V54" i="5"/>
  <c r="AD54" i="5"/>
  <c r="AL54" i="5"/>
  <c r="H55" i="5"/>
  <c r="H61" i="5" s="1"/>
  <c r="H62" i="5" s="1"/>
  <c r="AF55" i="5"/>
  <c r="AF61" i="5" s="1"/>
  <c r="AF62" i="5" s="1"/>
  <c r="D53" i="5"/>
  <c r="D58" i="5" s="1"/>
  <c r="T53" i="5"/>
  <c r="T58" i="5" s="1"/>
  <c r="AB53" i="5"/>
  <c r="AB58" i="5" s="1"/>
  <c r="AJ53" i="5"/>
  <c r="AJ58" i="5" s="1"/>
  <c r="G54" i="5"/>
  <c r="O54" i="5"/>
  <c r="W54" i="5"/>
  <c r="AE54" i="5"/>
  <c r="AM54" i="5"/>
  <c r="Q55" i="5"/>
  <c r="Q61" i="5" s="1"/>
  <c r="Q62" i="5" s="1"/>
  <c r="Y55" i="5"/>
  <c r="Y61" i="5" s="1"/>
  <c r="AG55" i="5"/>
  <c r="AG61" i="5" s="1"/>
  <c r="AG62" i="5" s="1"/>
  <c r="E53" i="5"/>
  <c r="E58" i="5" s="1"/>
  <c r="M53" i="5"/>
  <c r="M58" i="5" s="1"/>
  <c r="U53" i="5"/>
  <c r="U58" i="5" s="1"/>
  <c r="AK53" i="5"/>
  <c r="AK58" i="5" s="1"/>
  <c r="H54" i="5"/>
  <c r="AF54" i="5"/>
  <c r="J55" i="5"/>
  <c r="J61" i="5" s="1"/>
  <c r="J62" i="5" s="1"/>
  <c r="R55" i="5"/>
  <c r="R61" i="5" s="1"/>
  <c r="R62" i="5" s="1"/>
  <c r="Z55" i="5"/>
  <c r="Z61" i="5" s="1"/>
  <c r="AH55" i="5"/>
  <c r="AH61" i="5" s="1"/>
  <c r="AH62" i="5" s="1"/>
  <c r="G53" i="5"/>
  <c r="G58" i="5" s="1"/>
  <c r="O53" i="5"/>
  <c r="O58" i="5" s="1"/>
  <c r="W53" i="5"/>
  <c r="W58" i="5" s="1"/>
  <c r="AE53" i="5"/>
  <c r="AE58" i="5" s="1"/>
  <c r="AM53" i="5"/>
  <c r="AM58" i="5" s="1"/>
  <c r="J54" i="5"/>
  <c r="R54" i="5"/>
  <c r="Z54" i="5"/>
  <c r="AH54" i="5"/>
  <c r="D55" i="5"/>
  <c r="D61" i="5" s="1"/>
  <c r="D62" i="5" s="1"/>
  <c r="T55" i="5"/>
  <c r="T61" i="5" s="1"/>
  <c r="T62" i="5" s="1"/>
  <c r="AB55" i="5"/>
  <c r="AB61" i="5" s="1"/>
  <c r="AB62" i="5" s="1"/>
  <c r="AJ55" i="5"/>
  <c r="AJ61" i="5" s="1"/>
  <c r="AJ62" i="5" s="1"/>
  <c r="H53" i="5"/>
  <c r="H58" i="5" s="1"/>
  <c r="AF53" i="5"/>
  <c r="AF58" i="5" s="1"/>
  <c r="K54" i="5"/>
  <c r="S54" i="5"/>
  <c r="AA54" i="5"/>
  <c r="AI54" i="5"/>
  <c r="E55" i="5"/>
  <c r="E61" i="5" s="1"/>
  <c r="E62" i="5" s="1"/>
  <c r="M55" i="5"/>
  <c r="M61" i="5" s="1"/>
  <c r="M62" i="5" s="1"/>
  <c r="U55" i="5"/>
  <c r="U61" i="5" s="1"/>
  <c r="U62" i="5" s="1"/>
  <c r="AK55" i="5"/>
  <c r="AK61" i="5" s="1"/>
  <c r="AK62" i="5" s="1"/>
  <c r="J7" i="5"/>
  <c r="J12" i="5" s="1"/>
  <c r="F72" i="5"/>
  <c r="F78" i="5" s="1"/>
  <c r="F79" i="5" s="1"/>
  <c r="AL53" i="5"/>
  <c r="AL58" i="5" s="1"/>
  <c r="Q9" i="5"/>
  <c r="D15" i="5"/>
  <c r="D16" i="5" s="1"/>
  <c r="C62" i="5" l="1"/>
  <c r="AN61" i="5"/>
  <c r="AN88" i="5"/>
  <c r="AN54" i="5"/>
  <c r="AN72" i="5"/>
  <c r="C78" i="5"/>
  <c r="AN71" i="5"/>
  <c r="D95" i="5"/>
  <c r="AN89" i="5"/>
  <c r="Q15" i="5"/>
  <c r="AN55" i="5"/>
  <c r="J136" i="5"/>
  <c r="B148" i="5"/>
  <c r="D96" i="5" l="1"/>
  <c r="AN95" i="5"/>
  <c r="AN78" i="5"/>
  <c r="C79" i="5"/>
  <c r="H3" i="4" l="1"/>
  <c r="I3" i="4" s="1"/>
  <c r="H4" i="4"/>
  <c r="I4" i="4" s="1"/>
  <c r="B8" i="4"/>
  <c r="V8" i="4"/>
  <c r="B9" i="4"/>
  <c r="V9" i="4"/>
  <c r="B10" i="4"/>
  <c r="V10" i="4"/>
  <c r="L15" i="4"/>
  <c r="L16" i="4"/>
  <c r="C17" i="4"/>
  <c r="D17" i="4"/>
  <c r="E17" i="4"/>
  <c r="F17" i="4"/>
  <c r="E19" i="4" s="1"/>
  <c r="E24" i="4" s="1"/>
  <c r="G17" i="4"/>
  <c r="J19" i="4" s="1"/>
  <c r="J24" i="4" s="1"/>
  <c r="H17" i="4"/>
  <c r="C19" i="4"/>
  <c r="D19" i="4"/>
  <c r="F19" i="4"/>
  <c r="F24" i="4" s="1"/>
  <c r="H19" i="4"/>
  <c r="I19" i="4"/>
  <c r="I24" i="4" s="1"/>
  <c r="K19" i="4"/>
  <c r="B20" i="4"/>
  <c r="C20" i="4"/>
  <c r="D20" i="4"/>
  <c r="F20" i="4"/>
  <c r="G20" i="4"/>
  <c r="H20" i="4"/>
  <c r="I20" i="4"/>
  <c r="K20" i="4"/>
  <c r="C21" i="4"/>
  <c r="D21" i="4"/>
  <c r="E21" i="4"/>
  <c r="E27" i="4" s="1"/>
  <c r="F21" i="4"/>
  <c r="G21" i="4"/>
  <c r="H21" i="4"/>
  <c r="H27" i="4" s="1"/>
  <c r="H28" i="4" s="1"/>
  <c r="I21" i="4"/>
  <c r="I27" i="4" s="1"/>
  <c r="I28" i="4" s="1"/>
  <c r="J21" i="4"/>
  <c r="J27" i="4" s="1"/>
  <c r="J28" i="4" s="1"/>
  <c r="C24" i="4"/>
  <c r="D24" i="4"/>
  <c r="H24" i="4"/>
  <c r="K24" i="4"/>
  <c r="C27" i="4"/>
  <c r="C28" i="4" s="1"/>
  <c r="D27" i="4"/>
  <c r="F27" i="4"/>
  <c r="F28" i="4" s="1"/>
  <c r="G27" i="4"/>
  <c r="G28" i="4" s="1"/>
  <c r="D28" i="4"/>
  <c r="E28" i="4"/>
  <c r="I32" i="4"/>
  <c r="J32" i="4" s="1"/>
  <c r="I33" i="4"/>
  <c r="J33" i="4"/>
  <c r="V37" i="4"/>
  <c r="V39" i="4" s="1"/>
  <c r="V38" i="4"/>
  <c r="C41" i="4"/>
  <c r="D41" i="4"/>
  <c r="E41" i="4"/>
  <c r="F41" i="4"/>
  <c r="G41" i="4"/>
  <c r="H41" i="4"/>
  <c r="I42" i="4"/>
  <c r="I43" i="4"/>
  <c r="C44" i="4"/>
  <c r="D44" i="4"/>
  <c r="E44" i="4"/>
  <c r="F44" i="4"/>
  <c r="G44" i="4"/>
  <c r="G45" i="4" s="1"/>
  <c r="H44" i="4"/>
  <c r="H45" i="4" s="1"/>
  <c r="C45" i="4"/>
  <c r="E45" i="4"/>
  <c r="F45" i="4"/>
  <c r="Q49" i="4"/>
  <c r="Q50" i="4"/>
  <c r="C51" i="4"/>
  <c r="D51" i="4"/>
  <c r="E51" i="4"/>
  <c r="F51" i="4"/>
  <c r="G51" i="4"/>
  <c r="H51" i="4"/>
  <c r="I51" i="4"/>
  <c r="J51" i="4"/>
  <c r="K51" i="4"/>
  <c r="L51" i="4"/>
  <c r="M51" i="4"/>
  <c r="B53" i="4"/>
  <c r="I53" i="4"/>
  <c r="I58" i="4" s="1"/>
  <c r="J53" i="4"/>
  <c r="J58" i="4" s="1"/>
  <c r="B54" i="4"/>
  <c r="C54" i="4"/>
  <c r="C55" i="4"/>
  <c r="D55" i="4"/>
  <c r="D61" i="4" s="1"/>
  <c r="D62" i="4" s="1"/>
  <c r="K55" i="4"/>
  <c r="K61" i="4" s="1"/>
  <c r="K62" i="4" s="1"/>
  <c r="L55" i="4"/>
  <c r="L61" i="4" s="1"/>
  <c r="L62" i="4" s="1"/>
  <c r="S66" i="4"/>
  <c r="S67" i="4"/>
  <c r="C68" i="4"/>
  <c r="G70" i="4" s="1"/>
  <c r="G75" i="4" s="1"/>
  <c r="D68" i="4"/>
  <c r="E68" i="4"/>
  <c r="F68" i="4"/>
  <c r="G68" i="4"/>
  <c r="H68" i="4"/>
  <c r="I68" i="4"/>
  <c r="J68" i="4"/>
  <c r="K68" i="4"/>
  <c r="L68" i="4"/>
  <c r="M68" i="4"/>
  <c r="N68" i="4"/>
  <c r="O68" i="4"/>
  <c r="C70" i="4"/>
  <c r="C75" i="4" s="1"/>
  <c r="J70" i="4"/>
  <c r="J75" i="4" s="1"/>
  <c r="K70" i="4"/>
  <c r="K75" i="4" s="1"/>
  <c r="R70" i="4"/>
  <c r="R75" i="4" s="1"/>
  <c r="B71" i="4"/>
  <c r="J71" i="4"/>
  <c r="M71" i="4"/>
  <c r="O71" i="4"/>
  <c r="Q71" i="4"/>
  <c r="R71" i="4"/>
  <c r="D72" i="4"/>
  <c r="D78" i="4" s="1"/>
  <c r="D79" i="4" s="1"/>
  <c r="H72" i="4"/>
  <c r="H78" i="4" s="1"/>
  <c r="H79" i="4" s="1"/>
  <c r="P72" i="4"/>
  <c r="P78" i="4" s="1"/>
  <c r="P79" i="4" s="1"/>
  <c r="Q72" i="4"/>
  <c r="Q78" i="4" s="1"/>
  <c r="Q79" i="4" s="1"/>
  <c r="Q83" i="4"/>
  <c r="Q84" i="4"/>
  <c r="C85" i="4"/>
  <c r="J87" i="4" s="1"/>
  <c r="J92" i="4" s="1"/>
  <c r="D85" i="4"/>
  <c r="E85" i="4"/>
  <c r="F85" i="4"/>
  <c r="G85" i="4"/>
  <c r="H85" i="4"/>
  <c r="I85" i="4"/>
  <c r="J85" i="4"/>
  <c r="K85" i="4"/>
  <c r="L85" i="4"/>
  <c r="M85" i="4"/>
  <c r="N85" i="4"/>
  <c r="D87" i="4"/>
  <c r="H87" i="4"/>
  <c r="H92" i="4" s="1"/>
  <c r="I87" i="4"/>
  <c r="I92" i="4" s="1"/>
  <c r="P87" i="4"/>
  <c r="P92" i="4" s="1"/>
  <c r="B88" i="4"/>
  <c r="D88" i="4"/>
  <c r="G88" i="4"/>
  <c r="I88" i="4"/>
  <c r="J88" i="4"/>
  <c r="O88" i="4"/>
  <c r="C89" i="4"/>
  <c r="H89" i="4"/>
  <c r="J89" i="4"/>
  <c r="J95" i="4" s="1"/>
  <c r="J96" i="4" s="1"/>
  <c r="K89" i="4"/>
  <c r="K95" i="4" s="1"/>
  <c r="K96" i="4" s="1"/>
  <c r="P89" i="4"/>
  <c r="P95" i="4" s="1"/>
  <c r="P96" i="4" s="1"/>
  <c r="H95" i="4"/>
  <c r="H96" i="4" s="1"/>
  <c r="I100" i="4"/>
  <c r="J100" i="4" s="1"/>
  <c r="I101" i="4"/>
  <c r="J101" i="4"/>
  <c r="S105" i="4"/>
  <c r="S106" i="4"/>
  <c r="C109" i="4"/>
  <c r="D109" i="4"/>
  <c r="E109" i="4"/>
  <c r="F109" i="4"/>
  <c r="G109" i="4"/>
  <c r="H109" i="4"/>
  <c r="I110" i="4"/>
  <c r="J110" i="4"/>
  <c r="I111" i="4"/>
  <c r="J111" i="4"/>
  <c r="C112" i="4"/>
  <c r="I112" i="4" s="1"/>
  <c r="D112" i="4"/>
  <c r="E112" i="4"/>
  <c r="F112" i="4"/>
  <c r="G112" i="4"/>
  <c r="H112" i="4"/>
  <c r="J112" i="4"/>
  <c r="D113" i="4"/>
  <c r="E113" i="4"/>
  <c r="F113" i="4"/>
  <c r="G113" i="4"/>
  <c r="H113" i="4"/>
  <c r="Q117" i="4"/>
  <c r="Q118" i="4"/>
  <c r="C119" i="4"/>
  <c r="D119" i="4"/>
  <c r="E119" i="4"/>
  <c r="F119" i="4"/>
  <c r="G119" i="4"/>
  <c r="H119" i="4"/>
  <c r="P121" i="4" s="1"/>
  <c r="P126" i="4" s="1"/>
  <c r="I119" i="4"/>
  <c r="J119" i="4"/>
  <c r="K119" i="4"/>
  <c r="L119" i="4"/>
  <c r="M119" i="4"/>
  <c r="E121" i="4"/>
  <c r="E126" i="4" s="1"/>
  <c r="B122" i="4"/>
  <c r="F122" i="4"/>
  <c r="H122" i="4"/>
  <c r="G123" i="4"/>
  <c r="G129" i="4" s="1"/>
  <c r="G130" i="4" s="1"/>
  <c r="I123" i="4"/>
  <c r="I129" i="4" s="1"/>
  <c r="I130" i="4" s="1"/>
  <c r="J123" i="4"/>
  <c r="J129" i="4" s="1"/>
  <c r="J130" i="4" s="1"/>
  <c r="O123" i="4"/>
  <c r="O129" i="4" s="1"/>
  <c r="O130" i="4" s="1"/>
  <c r="Q134" i="4"/>
  <c r="Q135" i="4"/>
  <c r="C136" i="4"/>
  <c r="D136" i="4"/>
  <c r="E136" i="4"/>
  <c r="C139" i="4" s="1"/>
  <c r="F136" i="4"/>
  <c r="L140" i="4" s="1"/>
  <c r="L146" i="4" s="1"/>
  <c r="L147" i="4" s="1"/>
  <c r="G136" i="4"/>
  <c r="H136" i="4"/>
  <c r="I136" i="4"/>
  <c r="J136" i="4"/>
  <c r="K136" i="4"/>
  <c r="L136" i="4"/>
  <c r="M136" i="4"/>
  <c r="H138" i="4"/>
  <c r="H143" i="4" s="1"/>
  <c r="B139" i="4"/>
  <c r="I139" i="4"/>
  <c r="K139" i="4"/>
  <c r="H140" i="4"/>
  <c r="H146" i="4" s="1"/>
  <c r="H147" i="4" s="1"/>
  <c r="M140" i="4"/>
  <c r="M146" i="4" s="1"/>
  <c r="M147" i="4" s="1"/>
  <c r="G151" i="4"/>
  <c r="H151" i="4" s="1"/>
  <c r="G152" i="4"/>
  <c r="H152" i="4"/>
  <c r="S157" i="4"/>
  <c r="S158" i="4"/>
  <c r="C161" i="4"/>
  <c r="D161" i="4"/>
  <c r="E161" i="4"/>
  <c r="F161" i="4"/>
  <c r="C164" i="4"/>
  <c r="D164" i="4"/>
  <c r="E164" i="4"/>
  <c r="F164" i="4"/>
  <c r="D121" i="4" l="1"/>
  <c r="D126" i="4" s="1"/>
  <c r="L121" i="4"/>
  <c r="L126" i="4" s="1"/>
  <c r="E122" i="4"/>
  <c r="M122" i="4"/>
  <c r="F123" i="4"/>
  <c r="F129" i="4" s="1"/>
  <c r="F130" i="4" s="1"/>
  <c r="N123" i="4"/>
  <c r="N129" i="4" s="1"/>
  <c r="N130" i="4" s="1"/>
  <c r="F121" i="4"/>
  <c r="F126" i="4" s="1"/>
  <c r="N121" i="4"/>
  <c r="N126" i="4" s="1"/>
  <c r="G122" i="4"/>
  <c r="O122" i="4"/>
  <c r="H123" i="4"/>
  <c r="H129" i="4" s="1"/>
  <c r="H130" i="4" s="1"/>
  <c r="P123" i="4"/>
  <c r="P129" i="4" s="1"/>
  <c r="P130" i="4" s="1"/>
  <c r="I121" i="4"/>
  <c r="I126" i="4" s="1"/>
  <c r="J122" i="4"/>
  <c r="C123" i="4"/>
  <c r="K123" i="4"/>
  <c r="K129" i="4" s="1"/>
  <c r="K130" i="4" s="1"/>
  <c r="C121" i="4"/>
  <c r="C126" i="4" s="1"/>
  <c r="D122" i="4"/>
  <c r="E123" i="4"/>
  <c r="E129" i="4" s="1"/>
  <c r="E130" i="4" s="1"/>
  <c r="J121" i="4"/>
  <c r="J126" i="4" s="1"/>
  <c r="C122" i="4"/>
  <c r="K122" i="4"/>
  <c r="D123" i="4"/>
  <c r="D129" i="4" s="1"/>
  <c r="D130" i="4" s="1"/>
  <c r="L123" i="4"/>
  <c r="L129" i="4" s="1"/>
  <c r="L130" i="4" s="1"/>
  <c r="K121" i="4"/>
  <c r="K126" i="4" s="1"/>
  <c r="L122" i="4"/>
  <c r="M123" i="4"/>
  <c r="M129" i="4" s="1"/>
  <c r="M130" i="4" s="1"/>
  <c r="C113" i="4"/>
  <c r="C61" i="4"/>
  <c r="E53" i="4"/>
  <c r="E58" i="4" s="1"/>
  <c r="M53" i="4"/>
  <c r="M58" i="4" s="1"/>
  <c r="F54" i="4"/>
  <c r="N54" i="4"/>
  <c r="G55" i="4"/>
  <c r="G61" i="4" s="1"/>
  <c r="G62" i="4" s="1"/>
  <c r="O55" i="4"/>
  <c r="O61" i="4" s="1"/>
  <c r="O62" i="4" s="1"/>
  <c r="G53" i="4"/>
  <c r="G58" i="4" s="1"/>
  <c r="O53" i="4"/>
  <c r="O58" i="4" s="1"/>
  <c r="H54" i="4"/>
  <c r="P54" i="4"/>
  <c r="I55" i="4"/>
  <c r="I61" i="4" s="1"/>
  <c r="I62" i="4" s="1"/>
  <c r="D139" i="4"/>
  <c r="Q139" i="4" s="1"/>
  <c r="O121" i="4"/>
  <c r="O126" i="4" s="1"/>
  <c r="K54" i="4"/>
  <c r="C138" i="4"/>
  <c r="C143" i="4" s="1"/>
  <c r="J140" i="4"/>
  <c r="J146" i="4" s="1"/>
  <c r="J147" i="4" s="1"/>
  <c r="E140" i="4"/>
  <c r="E146" i="4" s="1"/>
  <c r="E147" i="4" s="1"/>
  <c r="N138" i="4"/>
  <c r="N143" i="4" s="1"/>
  <c r="O139" i="4"/>
  <c r="G138" i="4"/>
  <c r="G143" i="4" s="1"/>
  <c r="O138" i="4"/>
  <c r="O143" i="4" s="1"/>
  <c r="H139" i="4"/>
  <c r="P139" i="4"/>
  <c r="I140" i="4"/>
  <c r="I146" i="4" s="1"/>
  <c r="I147" i="4" s="1"/>
  <c r="I138" i="4"/>
  <c r="I143" i="4" s="1"/>
  <c r="J139" i="4"/>
  <c r="C140" i="4"/>
  <c r="K140" i="4"/>
  <c r="K146" i="4" s="1"/>
  <c r="K147" i="4" s="1"/>
  <c r="D138" i="4"/>
  <c r="D143" i="4" s="1"/>
  <c r="L138" i="4"/>
  <c r="L143" i="4" s="1"/>
  <c r="E139" i="4"/>
  <c r="M139" i="4"/>
  <c r="F140" i="4"/>
  <c r="F146" i="4" s="1"/>
  <c r="F147" i="4" s="1"/>
  <c r="N140" i="4"/>
  <c r="N146" i="4" s="1"/>
  <c r="N147" i="4" s="1"/>
  <c r="G140" i="4"/>
  <c r="G146" i="4" s="1"/>
  <c r="G147" i="4" s="1"/>
  <c r="F138" i="4"/>
  <c r="F143" i="4" s="1"/>
  <c r="G139" i="4"/>
  <c r="E138" i="4"/>
  <c r="E143" i="4" s="1"/>
  <c r="M138" i="4"/>
  <c r="M143" i="4" s="1"/>
  <c r="F139" i="4"/>
  <c r="N139" i="4"/>
  <c r="O140" i="4"/>
  <c r="O146" i="4" s="1"/>
  <c r="O147" i="4" s="1"/>
  <c r="D140" i="4"/>
  <c r="D146" i="4" s="1"/>
  <c r="D147" i="4" s="1"/>
  <c r="P138" i="4"/>
  <c r="P143" i="4" s="1"/>
  <c r="P122" i="4"/>
  <c r="M121" i="4"/>
  <c r="M126" i="4" s="1"/>
  <c r="E87" i="4"/>
  <c r="M87" i="4"/>
  <c r="M92" i="4" s="1"/>
  <c r="F88" i="4"/>
  <c r="N88" i="4"/>
  <c r="G89" i="4"/>
  <c r="G95" i="4" s="1"/>
  <c r="G96" i="4" s="1"/>
  <c r="O89" i="4"/>
  <c r="O95" i="4" s="1"/>
  <c r="O96" i="4" s="1"/>
  <c r="F87" i="4"/>
  <c r="F92" i="4" s="1"/>
  <c r="G87" i="4"/>
  <c r="G92" i="4" s="1"/>
  <c r="O87" i="4"/>
  <c r="O92" i="4" s="1"/>
  <c r="H88" i="4"/>
  <c r="P88" i="4"/>
  <c r="I89" i="4"/>
  <c r="I95" i="4" s="1"/>
  <c r="I96" i="4" s="1"/>
  <c r="L87" i="4"/>
  <c r="L92" i="4" s="1"/>
  <c r="E88" i="4"/>
  <c r="M88" i="4"/>
  <c r="N89" i="4"/>
  <c r="N95" i="4" s="1"/>
  <c r="N96" i="4" s="1"/>
  <c r="C87" i="4"/>
  <c r="C92" i="4" s="1"/>
  <c r="K87" i="4"/>
  <c r="K92" i="4" s="1"/>
  <c r="L88" i="4"/>
  <c r="E89" i="4"/>
  <c r="E95" i="4" s="1"/>
  <c r="E96" i="4" s="1"/>
  <c r="M89" i="4"/>
  <c r="M95" i="4" s="1"/>
  <c r="M96" i="4" s="1"/>
  <c r="F89" i="4"/>
  <c r="F95" i="4" s="1"/>
  <c r="F96" i="4" s="1"/>
  <c r="H70" i="4"/>
  <c r="H75" i="4" s="1"/>
  <c r="P70" i="4"/>
  <c r="P75" i="4" s="1"/>
  <c r="G71" i="4"/>
  <c r="F72" i="4"/>
  <c r="F78" i="4" s="1"/>
  <c r="F79" i="4" s="1"/>
  <c r="N72" i="4"/>
  <c r="N78" i="4" s="1"/>
  <c r="N79" i="4" s="1"/>
  <c r="F70" i="4"/>
  <c r="F75" i="4" s="1"/>
  <c r="L72" i="4"/>
  <c r="L78" i="4" s="1"/>
  <c r="L79" i="4" s="1"/>
  <c r="N70" i="4"/>
  <c r="N75" i="4" s="1"/>
  <c r="J54" i="4"/>
  <c r="F53" i="4"/>
  <c r="F58" i="4" s="1"/>
  <c r="K138" i="4"/>
  <c r="K143" i="4" s="1"/>
  <c r="N122" i="4"/>
  <c r="H121" i="4"/>
  <c r="H126" i="4" s="1"/>
  <c r="C95" i="4"/>
  <c r="P140" i="4"/>
  <c r="P146" i="4" s="1"/>
  <c r="P147" i="4" s="1"/>
  <c r="L139" i="4"/>
  <c r="J138" i="4"/>
  <c r="J143" i="4" s="1"/>
  <c r="I122" i="4"/>
  <c r="G121" i="4"/>
  <c r="G126" i="4" s="1"/>
  <c r="N87" i="4"/>
  <c r="N92" i="4" s="1"/>
  <c r="I72" i="4"/>
  <c r="I78" i="4" s="1"/>
  <c r="I79" i="4" s="1"/>
  <c r="I71" i="4"/>
  <c r="E71" i="4"/>
  <c r="I44" i="4"/>
  <c r="D45" i="4"/>
  <c r="L27" i="4"/>
  <c r="K72" i="4"/>
  <c r="K78" i="4" s="1"/>
  <c r="K79" i="4" s="1"/>
  <c r="C72" i="4"/>
  <c r="L71" i="4"/>
  <c r="D71" i="4"/>
  <c r="M70" i="4"/>
  <c r="M75" i="4" s="1"/>
  <c r="E70" i="4"/>
  <c r="E75" i="4" s="1"/>
  <c r="N55" i="4"/>
  <c r="N61" i="4" s="1"/>
  <c r="N62" i="4" s="1"/>
  <c r="F55" i="4"/>
  <c r="F61" i="4" s="1"/>
  <c r="F62" i="4" s="1"/>
  <c r="M54" i="4"/>
  <c r="E54" i="4"/>
  <c r="L53" i="4"/>
  <c r="L58" i="4" s="1"/>
  <c r="D53" i="4"/>
  <c r="D58" i="4" s="1"/>
  <c r="L89" i="4"/>
  <c r="L95" i="4" s="1"/>
  <c r="L96" i="4" s="1"/>
  <c r="D89" i="4"/>
  <c r="D95" i="4" s="1"/>
  <c r="D96" i="4" s="1"/>
  <c r="K88" i="4"/>
  <c r="C88" i="4"/>
  <c r="R72" i="4"/>
  <c r="R78" i="4" s="1"/>
  <c r="R79" i="4" s="1"/>
  <c r="J72" i="4"/>
  <c r="J78" i="4" s="1"/>
  <c r="J79" i="4" s="1"/>
  <c r="K71" i="4"/>
  <c r="C71" i="4"/>
  <c r="L70" i="4"/>
  <c r="L75" i="4" s="1"/>
  <c r="D70" i="4"/>
  <c r="D75" i="4" s="1"/>
  <c r="M55" i="4"/>
  <c r="M61" i="4" s="1"/>
  <c r="M62" i="4" s="1"/>
  <c r="E55" i="4"/>
  <c r="E61" i="4" s="1"/>
  <c r="E62" i="4" s="1"/>
  <c r="L54" i="4"/>
  <c r="D54" i="4"/>
  <c r="K53" i="4"/>
  <c r="K58" i="4" s="1"/>
  <c r="C53" i="4"/>
  <c r="C58" i="4" s="1"/>
  <c r="K21" i="4"/>
  <c r="K27" i="4" s="1"/>
  <c r="K28" i="4" s="1"/>
  <c r="E20" i="4"/>
  <c r="L20" i="4" s="1"/>
  <c r="G19" i="4"/>
  <c r="G24" i="4" s="1"/>
  <c r="O72" i="4"/>
  <c r="O78" i="4" s="1"/>
  <c r="O79" i="4" s="1"/>
  <c r="G72" i="4"/>
  <c r="G78" i="4" s="1"/>
  <c r="G79" i="4" s="1"/>
  <c r="P71" i="4"/>
  <c r="H71" i="4"/>
  <c r="Q70" i="4"/>
  <c r="Q75" i="4" s="1"/>
  <c r="I70" i="4"/>
  <c r="I75" i="4" s="1"/>
  <c r="J55" i="4"/>
  <c r="J61" i="4" s="1"/>
  <c r="J62" i="4" s="1"/>
  <c r="I54" i="4"/>
  <c r="P53" i="4"/>
  <c r="P58" i="4" s="1"/>
  <c r="H53" i="4"/>
  <c r="H58" i="4" s="1"/>
  <c r="J20" i="4"/>
  <c r="M72" i="4"/>
  <c r="M78" i="4" s="1"/>
  <c r="M79" i="4" s="1"/>
  <c r="E72" i="4"/>
  <c r="E78" i="4" s="1"/>
  <c r="E79" i="4" s="1"/>
  <c r="N71" i="4"/>
  <c r="F71" i="4"/>
  <c r="O70" i="4"/>
  <c r="O75" i="4" s="1"/>
  <c r="P55" i="4"/>
  <c r="P61" i="4" s="1"/>
  <c r="P62" i="4" s="1"/>
  <c r="H55" i="4"/>
  <c r="H61" i="4" s="1"/>
  <c r="H62" i="4" s="1"/>
  <c r="O54" i="4"/>
  <c r="G54" i="4"/>
  <c r="Q54" i="4" s="1"/>
  <c r="N53" i="4"/>
  <c r="N58" i="4" s="1"/>
  <c r="S72" i="4" l="1"/>
  <c r="C78" i="4"/>
  <c r="C62" i="4"/>
  <c r="Q61" i="4"/>
  <c r="Q122" i="4"/>
  <c r="Q88" i="4"/>
  <c r="Q55" i="4"/>
  <c r="S71" i="4"/>
  <c r="L21" i="4"/>
  <c r="Q89" i="4"/>
  <c r="Q140" i="4"/>
  <c r="C146" i="4"/>
  <c r="Q95" i="4"/>
  <c r="C96" i="4"/>
  <c r="C129" i="4"/>
  <c r="Q123" i="4"/>
  <c r="S78" i="4" l="1"/>
  <c r="C79" i="4"/>
  <c r="Q129" i="4"/>
  <c r="C130" i="4"/>
  <c r="Q146" i="4"/>
  <c r="C147" i="4"/>
  <c r="K10" i="1" l="1"/>
  <c r="J10" i="1"/>
  <c r="I10" i="1"/>
  <c r="H10" i="1"/>
  <c r="G10" i="1"/>
  <c r="K9" i="1"/>
  <c r="J9" i="1"/>
  <c r="I9" i="1"/>
  <c r="H9" i="1"/>
  <c r="G9" i="1"/>
  <c r="F10" i="1"/>
  <c r="F9" i="1"/>
  <c r="D10" i="1"/>
  <c r="C10" i="1"/>
  <c r="D9" i="1"/>
  <c r="C9" i="1"/>
  <c r="B10" i="1"/>
  <c r="B9" i="1"/>
  <c r="E9" i="1" l="1"/>
  <c r="E10" i="1" s="1"/>
  <c r="F3" i="1"/>
  <c r="G3" i="1" s="1"/>
  <c r="F4" i="1"/>
  <c r="G4" i="1" s="1"/>
  <c r="L9" i="1" l="1"/>
  <c r="M9" i="1" s="1"/>
  <c r="L10" i="1"/>
  <c r="M10" i="1" s="1"/>
  <c r="M57" i="1"/>
  <c r="I21" i="1" l="1"/>
  <c r="K15" i="1" l="1"/>
  <c r="H27" i="1" l="1"/>
  <c r="V69" i="1"/>
  <c r="G33" i="1"/>
  <c r="I39" i="1"/>
  <c r="G75" i="1"/>
  <c r="G45" i="1"/>
  <c r="J51" i="1"/>
  <c r="M63" i="1"/>
  <c r="W69" i="1" l="1"/>
  <c r="H75" i="1"/>
  <c r="G76" i="1" l="1"/>
  <c r="H76" i="1" s="1"/>
  <c r="V70" i="1"/>
  <c r="W70" i="1" s="1"/>
  <c r="L15" i="1" l="1"/>
  <c r="K16" i="1" l="1"/>
  <c r="L16" i="1" s="1"/>
  <c r="J21" i="1"/>
  <c r="I27" i="1" l="1"/>
  <c r="I22" i="1"/>
  <c r="J22" i="1" s="1"/>
  <c r="H28" i="1" l="1"/>
  <c r="I28" i="1" s="1"/>
  <c r="H33" i="1"/>
  <c r="G34" i="1" l="1"/>
  <c r="H34" i="1" s="1"/>
  <c r="J39" i="1"/>
  <c r="I40" i="1" l="1"/>
  <c r="J40" i="1" s="1"/>
  <c r="H45" i="1"/>
  <c r="G46" i="1" l="1"/>
  <c r="H46" i="1" s="1"/>
  <c r="K51" i="1"/>
  <c r="J52" i="1" l="1"/>
  <c r="K52" i="1" s="1"/>
  <c r="N63" i="1" l="1"/>
  <c r="M64" i="1" l="1"/>
  <c r="N64" i="1" s="1"/>
</calcChain>
</file>

<file path=xl/sharedStrings.xml><?xml version="1.0" encoding="utf-8"?>
<sst xmlns="http://schemas.openxmlformats.org/spreadsheetml/2006/main" count="870" uniqueCount="430">
  <si>
    <t>無回答</t>
    <rPh sb="0" eb="3">
      <t>ムカイトウ</t>
    </rPh>
    <phoneticPr fontId="2"/>
  </si>
  <si>
    <t>調査数</t>
    <rPh sb="0" eb="2">
      <t>チョウサ</t>
    </rPh>
    <rPh sb="2" eb="3">
      <t>カズ</t>
    </rPh>
    <phoneticPr fontId="2"/>
  </si>
  <si>
    <t>その他</t>
    <rPh sb="2" eb="3">
      <t>タ</t>
    </rPh>
    <phoneticPr fontId="3"/>
  </si>
  <si>
    <t>ない</t>
  </si>
  <si>
    <t>男性</t>
    <rPh sb="0" eb="2">
      <t>ダンセイ</t>
    </rPh>
    <phoneticPr fontId="2"/>
  </si>
  <si>
    <t>女性</t>
    <rPh sb="0" eb="2">
      <t>ジョセイ</t>
    </rPh>
    <phoneticPr fontId="2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</si>
  <si>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</si>
  <si>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</si>
  <si>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</si>
  <si>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</si>
  <si>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</si>
  <si>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70歳以上</t>
    <rPh sb="2" eb="3">
      <t>サイ</t>
    </rPh>
    <rPh sb="3" eb="5">
      <t>イジョウ</t>
    </rPh>
    <phoneticPr fontId="3"/>
  </si>
  <si>
    <t>岐阜圏域</t>
    <rPh sb="0" eb="2">
      <t>ギフ</t>
    </rPh>
    <rPh sb="2" eb="4">
      <t>ケンイキ</t>
    </rPh>
    <phoneticPr fontId="2"/>
  </si>
  <si>
    <t>西濃圏域</t>
    <rPh sb="0" eb="2">
      <t>セイノウ</t>
    </rPh>
    <rPh sb="2" eb="4">
      <t>ケンイキ</t>
    </rPh>
    <phoneticPr fontId="2"/>
  </si>
  <si>
    <t>中濃圏域</t>
    <rPh sb="0" eb="1">
      <t>ナカ</t>
    </rPh>
    <rPh sb="1" eb="2">
      <t>ノウ</t>
    </rPh>
    <rPh sb="2" eb="4">
      <t>ケンイキ</t>
    </rPh>
    <phoneticPr fontId="2"/>
  </si>
  <si>
    <t>東濃圏域</t>
    <rPh sb="0" eb="1">
      <t>ヒガシ</t>
    </rPh>
    <rPh sb="1" eb="2">
      <t>ノウ</t>
    </rPh>
    <rPh sb="2" eb="4">
      <t>ケンイキ</t>
    </rPh>
    <phoneticPr fontId="2"/>
  </si>
  <si>
    <t>飛騨圏域</t>
    <rPh sb="0" eb="2">
      <t>ヒダ</t>
    </rPh>
    <rPh sb="2" eb="4">
      <t>ケンイキ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</si>
  <si>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</si>
  <si>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</si>
  <si>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</si>
  <si>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自営業</t>
    <rPh sb="0" eb="3">
      <t>ジエイギョウ</t>
    </rPh>
    <phoneticPr fontId="3"/>
  </si>
  <si>
    <t>会社・団体役員</t>
    <rPh sb="0" eb="2">
      <t>カイシャ</t>
    </rPh>
    <rPh sb="3" eb="5">
      <t>ダンタイ</t>
    </rPh>
    <rPh sb="5" eb="7">
      <t>ヤクイン</t>
    </rPh>
    <phoneticPr fontId="2"/>
  </si>
  <si>
    <t>学生</t>
    <rPh sb="0" eb="2">
      <t>ガクセイ</t>
    </rPh>
    <phoneticPr fontId="3"/>
  </si>
  <si>
    <t>無職</t>
    <rPh sb="0" eb="2">
      <t>ムショク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</si>
  <si>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</si>
  <si>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2"/>
  </si>
  <si>
    <t>漁業</t>
    <rPh sb="0" eb="2">
      <t>ギョギョウ</t>
    </rPh>
    <phoneticPr fontId="2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</si>
  <si>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</si>
  <si>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</si>
  <si>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</si>
  <si>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居住している市町村</t>
    <rPh sb="0" eb="2">
      <t>キョジュウ</t>
    </rPh>
    <rPh sb="6" eb="9">
      <t>シチョウソン</t>
    </rPh>
    <phoneticPr fontId="3"/>
  </si>
  <si>
    <t>県内の他の市町村</t>
    <rPh sb="0" eb="2">
      <t>ケンナイ</t>
    </rPh>
    <rPh sb="3" eb="4">
      <t>タ</t>
    </rPh>
    <rPh sb="5" eb="8">
      <t>シチョウソン</t>
    </rPh>
    <phoneticPr fontId="2"/>
  </si>
  <si>
    <t>県外の市町村</t>
    <rPh sb="0" eb="2">
      <t>ケンガイ</t>
    </rPh>
    <rPh sb="3" eb="6">
      <t>シチョウソン</t>
    </rPh>
    <phoneticPr fontId="2"/>
  </si>
  <si>
    <t>正規の従業員・職員</t>
    <rPh sb="0" eb="2">
      <t>セイキ</t>
    </rPh>
    <rPh sb="3" eb="6">
      <t>ジュウギョウイン</t>
    </rPh>
    <rPh sb="7" eb="9">
      <t>ショクイン</t>
    </rPh>
    <phoneticPr fontId="3"/>
  </si>
  <si>
    <t>建設業</t>
    <rPh sb="0" eb="3">
      <t>ケンセツギョウ</t>
    </rPh>
    <phoneticPr fontId="3"/>
  </si>
  <si>
    <t>上記の者はいない</t>
    <rPh sb="0" eb="2">
      <t>ジョウキ</t>
    </rPh>
    <rPh sb="3" eb="4">
      <t>モノ</t>
    </rPh>
    <phoneticPr fontId="3"/>
  </si>
  <si>
    <t>1人暮らし</t>
    <rPh sb="0" eb="2">
      <t>ヒトリ</t>
    </rPh>
    <rPh sb="2" eb="3">
      <t>ク</t>
    </rPh>
    <phoneticPr fontId="2"/>
  </si>
  <si>
    <t>1世代（夫婦のみ）</t>
    <rPh sb="1" eb="3">
      <t>セダイ</t>
    </rPh>
    <rPh sb="4" eb="6">
      <t>フウフ</t>
    </rPh>
    <phoneticPr fontId="2"/>
  </si>
  <si>
    <t>2世代（親と子）</t>
    <rPh sb="1" eb="3">
      <t>セダイ</t>
    </rPh>
    <rPh sb="4" eb="5">
      <t>オヤ</t>
    </rPh>
    <rPh sb="6" eb="7">
      <t>コ</t>
    </rPh>
    <phoneticPr fontId="2"/>
  </si>
  <si>
    <t>3世代（親と子と孫）</t>
    <rPh sb="1" eb="3">
      <t>セダイ</t>
    </rPh>
    <rPh sb="4" eb="5">
      <t>オヤ</t>
    </rPh>
    <rPh sb="6" eb="7">
      <t>コ</t>
    </rPh>
    <rPh sb="8" eb="9">
      <t>マゴ</t>
    </rPh>
    <phoneticPr fontId="3"/>
  </si>
  <si>
    <t>4世代（祖父母と親と子と孫）</t>
    <rPh sb="1" eb="3">
      <t>セダイ</t>
    </rPh>
    <rPh sb="4" eb="7">
      <t>ソフボ</t>
    </rPh>
    <rPh sb="8" eb="9">
      <t>オヤ</t>
    </rPh>
    <rPh sb="10" eb="11">
      <t>コ</t>
    </rPh>
    <rPh sb="12" eb="13">
      <t>マゴ</t>
    </rPh>
    <phoneticPr fontId="3"/>
  </si>
  <si>
    <t>4歳未満</t>
    <rPh sb="1" eb="2">
      <t>サイ</t>
    </rPh>
    <rPh sb="2" eb="4">
      <t>ミマン</t>
    </rPh>
    <phoneticPr fontId="3"/>
  </si>
  <si>
    <t>4歳以上小学校入学前</t>
    <rPh sb="1" eb="4">
      <t>サイイジョウ</t>
    </rPh>
    <rPh sb="4" eb="7">
      <t>ショウガッコウ</t>
    </rPh>
    <rPh sb="7" eb="9">
      <t>ニュウガク</t>
    </rPh>
    <rPh sb="9" eb="10">
      <t>マエ</t>
    </rPh>
    <phoneticPr fontId="2"/>
  </si>
  <si>
    <t>65歳以上75歳未満の方</t>
    <rPh sb="2" eb="5">
      <t>サイイジョウ</t>
    </rPh>
    <rPh sb="7" eb="8">
      <t>サイ</t>
    </rPh>
    <rPh sb="8" eb="10">
      <t>ミマン</t>
    </rPh>
    <rPh sb="11" eb="12">
      <t>カタ</t>
    </rPh>
    <phoneticPr fontId="3"/>
  </si>
  <si>
    <t>75歳以上の方</t>
    <rPh sb="2" eb="3">
      <t>サイ</t>
    </rPh>
    <rPh sb="3" eb="5">
      <t>イジョウ</t>
    </rPh>
    <rPh sb="6" eb="7">
      <t>カタ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</si>
  <si>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</si>
  <si>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</si>
  <si>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</si>
  <si>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医療、福祉</t>
    <rPh sb="0" eb="2">
      <t>イリョウ</t>
    </rPh>
    <rPh sb="3" eb="5">
      <t>フクシ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</si>
  <si>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</si>
  <si>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</si>
  <si>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パートタイム・アルバイト・派遣</t>
    <rPh sb="13" eb="15">
      <t>ハケン</t>
    </rPh>
    <phoneticPr fontId="3"/>
  </si>
  <si>
    <t>公務(他に分類されないものを除く)</t>
    <rPh sb="0" eb="2">
      <t>コウム</t>
    </rPh>
    <rPh sb="3" eb="4">
      <t>タ</t>
    </rPh>
    <rPh sb="5" eb="7">
      <t>ブンルイ</t>
    </rPh>
    <rPh sb="14" eb="15">
      <t>ノゾ</t>
    </rPh>
    <phoneticPr fontId="3"/>
  </si>
  <si>
    <t>1年未満</t>
    <rPh sb="1" eb="2">
      <t>ネン</t>
    </rPh>
    <rPh sb="2" eb="4">
      <t>ミマン</t>
    </rPh>
    <phoneticPr fontId="3"/>
  </si>
  <si>
    <t>1年以上5年未満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</si>
  <si>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5年以上10年未満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</si>
  <si>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10年以上</t>
    <rPh sb="2" eb="3">
      <t>ネン</t>
    </rPh>
    <rPh sb="3" eb="5">
      <t>イジョウ</t>
    </rPh>
    <phoneticPr fontId="3"/>
  </si>
  <si>
    <t>ある（通算5年未満）</t>
    <rPh sb="3" eb="5">
      <t>ツウサン</t>
    </rPh>
    <rPh sb="6" eb="7">
      <t>ネン</t>
    </rPh>
    <rPh sb="7" eb="9">
      <t>ミマン</t>
    </rPh>
    <phoneticPr fontId="3"/>
  </si>
  <si>
    <t>ある（通算5年以上）</t>
    <rPh sb="3" eb="5">
      <t>ツウサン</t>
    </rPh>
    <rPh sb="6" eb="7">
      <t>ネン</t>
    </rPh>
    <rPh sb="7" eb="9">
      <t>イジョウ</t>
    </rPh>
    <phoneticPr fontId="3"/>
  </si>
  <si>
    <t>表F-1</t>
    <rPh sb="0" eb="1">
      <t>ヒョウ</t>
    </rPh>
    <phoneticPr fontId="2"/>
  </si>
  <si>
    <t>表F-2</t>
    <rPh sb="0" eb="1">
      <t>ヒョウ</t>
    </rPh>
    <phoneticPr fontId="2"/>
  </si>
  <si>
    <t>性別</t>
    <rPh sb="0" eb="2">
      <t>セイベツ</t>
    </rPh>
    <phoneticPr fontId="2"/>
  </si>
  <si>
    <t>居住圏域　(5分類)</t>
    <rPh sb="0" eb="2">
      <t>キョジュウ</t>
    </rPh>
    <rPh sb="2" eb="4">
      <t>ケンイキ</t>
    </rPh>
    <rPh sb="7" eb="9">
      <t>ブンルイ</t>
    </rPh>
    <phoneticPr fontId="2"/>
  </si>
  <si>
    <t>表F-3</t>
    <rPh sb="0" eb="1">
      <t>ヒョウ</t>
    </rPh>
    <phoneticPr fontId="2"/>
  </si>
  <si>
    <t>表F-4</t>
    <rPh sb="0" eb="1">
      <t>ヒョウ</t>
    </rPh>
    <phoneticPr fontId="2"/>
  </si>
  <si>
    <t>配偶者の有無</t>
    <rPh sb="0" eb="3">
      <t>ハイグウシャ</t>
    </rPh>
    <rPh sb="4" eb="6">
      <t>ウム</t>
    </rPh>
    <phoneticPr fontId="2"/>
  </si>
  <si>
    <t>表F-5</t>
    <rPh sb="0" eb="1">
      <t>ヒョウ</t>
    </rPh>
    <phoneticPr fontId="2"/>
  </si>
  <si>
    <t>家族形態</t>
    <rPh sb="0" eb="2">
      <t>カゾク</t>
    </rPh>
    <rPh sb="2" eb="4">
      <t>ケイタイ</t>
    </rPh>
    <phoneticPr fontId="2"/>
  </si>
  <si>
    <t>表F-6</t>
    <rPh sb="0" eb="1">
      <t>ヒョウ</t>
    </rPh>
    <phoneticPr fontId="2"/>
  </si>
  <si>
    <t>家族構成</t>
    <rPh sb="0" eb="2">
      <t>カゾク</t>
    </rPh>
    <rPh sb="2" eb="4">
      <t>コウセイ</t>
    </rPh>
    <phoneticPr fontId="2"/>
  </si>
  <si>
    <t>表F-7</t>
    <rPh sb="0" eb="1">
      <t>ヒョウ</t>
    </rPh>
    <phoneticPr fontId="2"/>
  </si>
  <si>
    <t>職業</t>
    <rPh sb="0" eb="2">
      <t>ショクギョウ</t>
    </rPh>
    <phoneticPr fontId="2"/>
  </si>
  <si>
    <t>表F-8</t>
    <rPh sb="0" eb="1">
      <t>ヒョウ</t>
    </rPh>
    <phoneticPr fontId="2"/>
  </si>
  <si>
    <t>業種</t>
    <rPh sb="0" eb="2">
      <t>ギョウシュ</t>
    </rPh>
    <phoneticPr fontId="2"/>
  </si>
  <si>
    <t>表F-9</t>
    <rPh sb="0" eb="1">
      <t>ヒョウ</t>
    </rPh>
    <phoneticPr fontId="2"/>
  </si>
  <si>
    <t>通勤、通学先</t>
    <rPh sb="0" eb="2">
      <t>ツウキン</t>
    </rPh>
    <rPh sb="3" eb="5">
      <t>ツウガク</t>
    </rPh>
    <rPh sb="5" eb="6">
      <t>サキ</t>
    </rPh>
    <phoneticPr fontId="2"/>
  </si>
  <si>
    <t>居住年数</t>
    <rPh sb="0" eb="2">
      <t>キョジュウ</t>
    </rPh>
    <rPh sb="2" eb="4">
      <t>ネンスウ</t>
    </rPh>
    <phoneticPr fontId="2"/>
  </si>
  <si>
    <t>県外居住経験の有無</t>
    <rPh sb="0" eb="2">
      <t>ケンガイ</t>
    </rPh>
    <rPh sb="2" eb="4">
      <t>キョジュウ</t>
    </rPh>
    <rPh sb="4" eb="6">
      <t>ケイケン</t>
    </rPh>
    <rPh sb="7" eb="9">
      <t>ウム</t>
    </rPh>
    <phoneticPr fontId="2"/>
  </si>
  <si>
    <t>居住地周囲の環境</t>
    <rPh sb="0" eb="3">
      <t>キョジュウチ</t>
    </rPh>
    <rPh sb="3" eb="5">
      <t>シュウイ</t>
    </rPh>
    <rPh sb="6" eb="8">
      <t>カンキョウ</t>
    </rPh>
    <phoneticPr fontId="2"/>
  </si>
  <si>
    <t>年代</t>
    <rPh sb="0" eb="2">
      <t>ネンダイ</t>
    </rPh>
    <phoneticPr fontId="2"/>
  </si>
  <si>
    <t>S</t>
    <phoneticPr fontId="2"/>
  </si>
  <si>
    <t>M</t>
    <phoneticPr fontId="2"/>
  </si>
  <si>
    <t>専門学校生、短大生、大学生（院生）</t>
    <rPh sb="0" eb="2">
      <t>センモン</t>
    </rPh>
    <rPh sb="2" eb="4">
      <t>ガッコウ</t>
    </rPh>
    <rPh sb="4" eb="5">
      <t>セイ</t>
    </rPh>
    <rPh sb="6" eb="8">
      <t>タンダイ</t>
    </rPh>
    <rPh sb="8" eb="9">
      <t>セイ</t>
    </rPh>
    <rPh sb="10" eb="13">
      <t>ダイガクセイ</t>
    </rPh>
    <rPh sb="14" eb="16">
      <t>インセイ</t>
    </rPh>
    <phoneticPr fontId="3"/>
  </si>
  <si>
    <t>表F-10</t>
    <rPh sb="0" eb="1">
      <t>ヒョウ</t>
    </rPh>
    <phoneticPr fontId="2"/>
  </si>
  <si>
    <t>表F-11</t>
    <rPh sb="0" eb="1">
      <t>ヒョウ</t>
    </rPh>
    <phoneticPr fontId="2"/>
  </si>
  <si>
    <t>卸売業、小売業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</si>
  <si>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金融業、保険業</t>
    <rPh sb="0" eb="2">
      <t>キンユウ</t>
    </rPh>
    <rPh sb="2" eb="3">
      <t>ギョウ</t>
    </rPh>
    <rPh sb="4" eb="7">
      <t>ホケンギョウ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</si>
  <si>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</si>
  <si>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表F-12</t>
    <rPh sb="0" eb="1">
      <t>ヒョウ</t>
    </rPh>
    <phoneticPr fontId="2"/>
  </si>
  <si>
    <t>総回答者数</t>
    <rPh sb="0" eb="1">
      <t>ソウ</t>
    </rPh>
    <rPh sb="1" eb="3">
      <t>カイトウ</t>
    </rPh>
    <rPh sb="3" eb="4">
      <t>シャ</t>
    </rPh>
    <rPh sb="4" eb="5">
      <t>スウ</t>
    </rPh>
    <phoneticPr fontId="2"/>
  </si>
  <si>
    <t>18～29歳</t>
    <rPh sb="5" eb="6">
      <t>サイ</t>
    </rPh>
    <phoneticPr fontId="3"/>
  </si>
  <si>
    <t>18～19歳</t>
    <rPh sb="5" eb="6">
      <t>サイ</t>
    </rPh>
    <phoneticPr fontId="3"/>
  </si>
  <si>
    <t>↓</t>
    <phoneticPr fontId="2"/>
  </si>
  <si>
    <t>自由業※</t>
    <rPh sb="0" eb="3">
      <t>ジユウギョウ</t>
    </rPh>
    <phoneticPr fontId="2"/>
  </si>
  <si>
    <t>家事従事</t>
    <rPh sb="0" eb="2">
      <t>カジ</t>
    </rPh>
    <rPh sb="2" eb="4">
      <t>ジュウジ</t>
    </rPh>
    <phoneticPr fontId="3"/>
  </si>
  <si>
    <t xml:space="preserve"> </t>
    <phoneticPr fontId="2"/>
  </si>
  <si>
    <t>調査数</t>
  </si>
  <si>
    <t>農村地域</t>
  </si>
  <si>
    <t>山間地域</t>
  </si>
  <si>
    <t>商業地域</t>
  </si>
  <si>
    <t>住宅地域</t>
  </si>
  <si>
    <t>その他</t>
  </si>
  <si>
    <t>無回答</t>
  </si>
  <si>
    <t>未婚</t>
  </si>
  <si>
    <t>配偶者がいる</t>
  </si>
  <si>
    <t>配偶者と離死別</t>
  </si>
  <si>
    <t>第48回
（令和７年度）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</si>
  <si>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第47回
（令和６年度）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</si>
  <si>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第46回
（令和５年度）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</si>
  <si>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【前々回・前回比較】</t>
    <rPh sb="7" eb="9">
      <t>ヒカク</t>
    </rPh>
    <phoneticPr fontId="2"/>
  </si>
  <si>
    <t>表7</t>
    <phoneticPr fontId="2"/>
  </si>
  <si>
    <t>住み続けたくない</t>
    <rPh sb="0" eb="1">
      <t>ス</t>
    </rPh>
    <rPh sb="2" eb="3">
      <t>ツヅ</t>
    </rPh>
    <phoneticPr fontId="2"/>
  </si>
  <si>
    <t>住み続けたい</t>
    <rPh sb="0" eb="1">
      <t>ス</t>
    </rPh>
    <rPh sb="2" eb="3">
      <t>ツヅ</t>
    </rPh>
    <phoneticPr fontId="2"/>
  </si>
  <si>
    <t>R7</t>
    <phoneticPr fontId="2"/>
  </si>
  <si>
    <t>R6</t>
  </si>
  <si>
    <t>R5</t>
  </si>
  <si>
    <t>R4</t>
  </si>
  <si>
    <t>R3</t>
    <phoneticPr fontId="2"/>
  </si>
  <si>
    <t>R2</t>
    <phoneticPr fontId="2"/>
  </si>
  <si>
    <t>R1</t>
  </si>
  <si>
    <t>H30</t>
  </si>
  <si>
    <t>H29</t>
  </si>
  <si>
    <t>H28</t>
  </si>
  <si>
    <t>H27</t>
  </si>
  <si>
    <t>H26</t>
  </si>
  <si>
    <t>H25</t>
  </si>
  <si>
    <t>H24</t>
  </si>
  <si>
    <t>H23</t>
  </si>
  <si>
    <t>H22</t>
  </si>
  <si>
    <t>H21</t>
    <phoneticPr fontId="2"/>
  </si>
  <si>
    <t>【経年変化】</t>
    <rPh sb="1" eb="3">
      <t>ケイネン</t>
    </rPh>
    <rPh sb="3" eb="5">
      <t>ヘンカ</t>
    </rPh>
    <phoneticPr fontId="2"/>
  </si>
  <si>
    <t>表7-2</t>
    <rPh sb="0" eb="1">
      <t>ヒョウ</t>
    </rPh>
    <phoneticPr fontId="2"/>
  </si>
  <si>
    <t>わからない</t>
    <phoneticPr fontId="2"/>
  </si>
  <si>
    <t>いいえ</t>
    <phoneticPr fontId="2"/>
  </si>
  <si>
    <t>はい</t>
    <phoneticPr fontId="2"/>
  </si>
  <si>
    <t>今後も岐阜県に住み続けたいか</t>
    <rPh sb="0" eb="2">
      <t>コンゴ</t>
    </rPh>
    <rPh sb="3" eb="6">
      <t>ギフケン</t>
    </rPh>
    <rPh sb="7" eb="8">
      <t>ス</t>
    </rPh>
    <rPh sb="9" eb="10">
      <t>ツヅ</t>
    </rPh>
    <phoneticPr fontId="2"/>
  </si>
  <si>
    <t>表7-1</t>
    <rPh sb="0" eb="1">
      <t>ヒョウ</t>
    </rPh>
    <phoneticPr fontId="2"/>
  </si>
  <si>
    <t xml:space="preserve"> 第48回</t>
    <phoneticPr fontId="2"/>
  </si>
  <si>
    <t xml:space="preserve"> 第47回</t>
  </si>
  <si>
    <t xml:space="preserve"> 第46回</t>
  </si>
  <si>
    <t>表6-3-2</t>
    <phoneticPr fontId="2"/>
  </si>
  <si>
    <t>多い順</t>
    <rPh sb="0" eb="1">
      <t>オオ</t>
    </rPh>
    <rPh sb="2" eb="3">
      <t>ジュン</t>
    </rPh>
    <phoneticPr fontId="2"/>
  </si>
  <si>
    <t>総回答数</t>
    <rPh sb="0" eb="1">
      <t>ソウ</t>
    </rPh>
    <rPh sb="1" eb="3">
      <t>カイトウ</t>
    </rPh>
    <rPh sb="3" eb="4">
      <t>スウ</t>
    </rPh>
    <phoneticPr fontId="2"/>
  </si>
  <si>
    <t>特にない</t>
    <rPh sb="0" eb="1">
      <t>トク</t>
    </rPh>
    <phoneticPr fontId="2"/>
  </si>
  <si>
    <t>その他</t>
    <rPh sb="2" eb="3">
      <t>タ</t>
    </rPh>
    <phoneticPr fontId="2"/>
  </si>
  <si>
    <t>災害が多い</t>
    <rPh sb="0" eb="2">
      <t>サイガイ</t>
    </rPh>
    <rPh sb="3" eb="4">
      <t>オオ</t>
    </rPh>
    <phoneticPr fontId="2"/>
  </si>
  <si>
    <t>治安が悪い</t>
    <rPh sb="3" eb="4">
      <t>ワル</t>
    </rPh>
    <phoneticPr fontId="2"/>
  </si>
  <si>
    <t>住民相互の交流がない</t>
    <rPh sb="0" eb="2">
      <t>ジュウミン</t>
    </rPh>
    <rPh sb="2" eb="4">
      <t>ソウゴ</t>
    </rPh>
    <rPh sb="5" eb="7">
      <t>コウリュウ</t>
    </rPh>
    <phoneticPr fontId="2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</si>
  <si>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2"/>
  </si>
  <si>
    <t>教育、文化、スポーツの施設が充実していない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</si>
  <si>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働く場が少ない</t>
    <rPh sb="0" eb="1">
      <t>ハタラ</t>
    </rPh>
    <rPh sb="2" eb="3">
      <t>バ</t>
    </rPh>
    <rPh sb="4" eb="5">
      <t>スク</t>
    </rPh>
    <phoneticPr fontId="2"/>
  </si>
  <si>
    <t>交通の便がよくない</t>
    <rPh sb="0" eb="2">
      <t>コウツウ</t>
    </rPh>
    <rPh sb="3" eb="4">
      <t>ベン</t>
    </rPh>
    <phoneticPr fontId="2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</si>
  <si>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2"/>
  </si>
  <si>
    <t>　　ウォーキングなど気軽に
体を動かせる場が近くにない</t>
    <rPh sb="10" eb="12">
      <t>キガル</t>
    </rPh>
    <rPh sb="14" eb="15">
      <t>カラダ</t>
    </rPh>
    <rPh sb="16" eb="17">
      <t>ウゴ</t>
    </rPh>
    <rPh sb="20" eb="21">
      <t>バ</t>
    </rPh>
    <rPh sb="22" eb="23">
      <t>チカ</t>
    </rPh>
    <phoneticPr fontId="2"/>
  </si>
  <si>
    <t>町並みなどの景観がよくない</t>
    <rPh sb="0" eb="2">
      <t>マチナ</t>
    </rPh>
    <rPh sb="6" eb="8">
      <t>ケイカン</t>
    </rPh>
    <phoneticPr fontId="2"/>
  </si>
  <si>
    <t>自然が豊かでない</t>
    <rPh sb="0" eb="2">
      <t>シゼン</t>
    </rPh>
    <rPh sb="3" eb="4">
      <t>ユタカ</t>
    </rPh>
    <phoneticPr fontId="2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</si>
  <si>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</si>
  <si>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表6-3-1</t>
    <rPh sb="0" eb="1">
      <t>ヒョウ</t>
    </rPh>
    <phoneticPr fontId="2"/>
  </si>
  <si>
    <t>表6-2-2</t>
    <phoneticPr fontId="2"/>
  </si>
  <si>
    <t>災害が少ない</t>
    <rPh sb="0" eb="2">
      <t>サイガイ</t>
    </rPh>
    <rPh sb="3" eb="4">
      <t>スク</t>
    </rPh>
    <phoneticPr fontId="2"/>
  </si>
  <si>
    <t>治安がよい</t>
    <phoneticPr fontId="2"/>
  </si>
  <si>
    <t>住民相互の交流がある</t>
    <rPh sb="0" eb="2">
      <t>ジュウミン</t>
    </rPh>
    <rPh sb="2" eb="4">
      <t>ソウゴ</t>
    </rPh>
    <rPh sb="5" eb="7">
      <t>コウリュウ</t>
    </rPh>
    <phoneticPr fontId="2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</si>
  <si>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2"/>
  </si>
  <si>
    <t>教育、文化、スポーツの施設が充実している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</si>
  <si>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働く場が多い</t>
    <rPh sb="0" eb="1">
      <t>ハタラ</t>
    </rPh>
    <rPh sb="2" eb="3">
      <t>バ</t>
    </rPh>
    <rPh sb="4" eb="5">
      <t>オオ</t>
    </rPh>
    <phoneticPr fontId="2"/>
  </si>
  <si>
    <t>交通の便がよい</t>
    <rPh sb="0" eb="2">
      <t>コウツウ</t>
    </rPh>
    <rPh sb="3" eb="4">
      <t>ベン</t>
    </rPh>
    <phoneticPr fontId="2"/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</si>
  <si>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2"/>
  </si>
  <si>
    <t>ウォーキングなど気軽に
体を動かせる場が近くにある</t>
    <rPh sb="8" eb="10">
      <t>キガル</t>
    </rPh>
    <rPh sb="12" eb="13">
      <t>カラダ</t>
    </rPh>
    <rPh sb="14" eb="15">
      <t>ウゴ</t>
    </rPh>
    <rPh sb="18" eb="19">
      <t>バ</t>
    </rPh>
    <rPh sb="20" eb="21">
      <t>チカ</t>
    </rPh>
    <phoneticPr fontId="2"/>
  </si>
  <si>
    <t>町並みなどの景観がよい</t>
    <rPh sb="0" eb="2">
      <t>マチナ</t>
    </rPh>
    <rPh sb="6" eb="8">
      <t>ケイカン</t>
    </rPh>
    <phoneticPr fontId="2"/>
  </si>
  <si>
    <t>自然が豊かである</t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</si>
  <si>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</si>
  <si>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表6-2-1</t>
    <rPh sb="0" eb="1">
      <t>ヒョウ</t>
    </rPh>
    <phoneticPr fontId="2"/>
  </si>
  <si>
    <t>”住みにくい”</t>
    <rPh sb="1" eb="2">
      <t>ス</t>
    </rPh>
    <phoneticPr fontId="2"/>
  </si>
  <si>
    <t>”住みやすい”</t>
    <rPh sb="1" eb="2">
      <t>ス</t>
    </rPh>
    <phoneticPr fontId="2"/>
  </si>
  <si>
    <t>表6</t>
    <phoneticPr fontId="2"/>
  </si>
  <si>
    <t>不満層
（「どちらかといえば住みにくい」+「住みにくい」）</t>
    <rPh sb="0" eb="2">
      <t>フマン</t>
    </rPh>
    <rPh sb="2" eb="3">
      <t>ソウ</t>
    </rPh>
    <rPh sb="14" eb="15">
      <t>ス</t>
    </rPh>
    <rPh sb="22" eb="23">
      <t>ス</t>
    </rPh>
    <phoneticPr fontId="2"/>
  </si>
  <si>
    <t>満足層
（「住みやすい」+「どちらかといえば住みやすい」）</t>
    <rPh sb="0" eb="2">
      <t>マンゾク</t>
    </rPh>
    <rPh sb="2" eb="3">
      <t>ソウ</t>
    </rPh>
    <rPh sb="6" eb="7">
      <t>ス</t>
    </rPh>
    <rPh sb="22" eb="23">
      <t>ス</t>
    </rPh>
    <phoneticPr fontId="2"/>
  </si>
  <si>
    <t>表6-2</t>
    <rPh sb="0" eb="1">
      <t>ヒョウ</t>
    </rPh>
    <phoneticPr fontId="2"/>
  </si>
  <si>
    <t>住みにくい</t>
  </si>
  <si>
    <t>どちらかといえば住みにくい</t>
  </si>
  <si>
    <t>どちらともいえない</t>
  </si>
  <si>
    <t>どちらかといえば住みやすい</t>
  </si>
  <si>
    <t>住みやすい</t>
    <rPh sb="0" eb="1">
      <t>ス</t>
    </rPh>
    <phoneticPr fontId="2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</si>
  <si>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2"/>
  </si>
  <si>
    <t>表6-1</t>
    <rPh sb="0" eb="1">
      <t>ヒョウ</t>
    </rPh>
    <phoneticPr fontId="2"/>
  </si>
  <si>
    <t>※オレンジ箇所の選択肢名調整</t>
    <rPh sb="5" eb="7">
      <t>カショ</t>
    </rPh>
    <rPh sb="8" eb="12">
      <t>センタクシメイ</t>
    </rPh>
    <rPh sb="12" eb="14">
      <t>チョウセイ</t>
    </rPh>
    <phoneticPr fontId="2"/>
  </si>
  <si>
    <t>SNS（X（旧Twitter）、
Facebook、YouTubeなど）</t>
    <phoneticPr fontId="2"/>
  </si>
  <si>
    <t>テレビ（データ放送を除く）</t>
    <phoneticPr fontId="2"/>
  </si>
  <si>
    <t>【前々回・前回比較】</t>
    <rPh sb="1" eb="4">
      <t>ゼンゼンカイ</t>
    </rPh>
    <rPh sb="7" eb="9">
      <t>ヒカク</t>
    </rPh>
    <phoneticPr fontId="2"/>
  </si>
  <si>
    <t>表5-2</t>
    <phoneticPr fontId="2"/>
  </si>
  <si>
    <t>友人、知人からのクチコミ</t>
    <rPh sb="0" eb="2">
      <t>ユウジン</t>
    </rPh>
    <rPh sb="3" eb="5">
      <t>チジン</t>
    </rPh>
    <phoneticPr fontId="2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</si>
  <si>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2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</si>
  <si>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2"/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</si>
  <si>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2"/>
  </si>
  <si>
    <t>雑誌</t>
    <rPh sb="0" eb="2">
      <t>ザッシ</t>
    </rPh>
    <phoneticPr fontId="2"/>
  </si>
  <si>
    <t>新聞</t>
    <rPh sb="0" eb="2">
      <t>シンブン</t>
    </rPh>
    <phoneticPr fontId="2"/>
  </si>
  <si>
    <t>メールマガジン</t>
  </si>
  <si>
    <t>SNS※2（X（旧Twitter）、
Facebook、YouTubeなど）</t>
    <phoneticPr fontId="2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</si>
  <si>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2"/>
  </si>
  <si>
    <t>ラジオ</t>
  </si>
  <si>
    <t>テレビのデータ放送</t>
    <rPh sb="7" eb="9">
      <t>ホウソウ</t>
    </rPh>
    <phoneticPr fontId="2"/>
  </si>
  <si>
    <t>テレビ（データ放送※1を除く）</t>
    <rPh sb="7" eb="9">
      <t>ホウソウ</t>
    </rPh>
    <rPh sb="12" eb="13">
      <t>ノゾ</t>
    </rPh>
    <phoneticPr fontId="2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</si>
  <si>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2"/>
  </si>
  <si>
    <t>表5-1</t>
    <phoneticPr fontId="2"/>
  </si>
  <si>
    <t>表4-2</t>
    <phoneticPr fontId="2"/>
  </si>
  <si>
    <t>特にない</t>
  </si>
  <si>
    <t>老後の生活への準備</t>
  </si>
  <si>
    <t>住まいの改善・充実</t>
    <rPh sb="0" eb="1">
      <t>ス</t>
    </rPh>
    <phoneticPr fontId="2"/>
  </si>
  <si>
    <t>衣・食生活の充実</t>
  </si>
  <si>
    <t>子育て・子どもの教育</t>
    <rPh sb="0" eb="2">
      <t>コソダ</t>
    </rPh>
    <rPh sb="4" eb="5">
      <t>コ</t>
    </rPh>
    <rPh sb="8" eb="10">
      <t>キョウイク</t>
    </rPh>
    <phoneticPr fontId="2"/>
  </si>
  <si>
    <t>家族の介護</t>
  </si>
  <si>
    <t>家族との団らん</t>
  </si>
  <si>
    <t>ボランティアや地域活動</t>
    <rPh sb="7" eb="9">
      <t>チイキ</t>
    </rPh>
    <rPh sb="9" eb="11">
      <t>カツドウ</t>
    </rPh>
    <phoneticPr fontId="2"/>
  </si>
  <si>
    <t>趣味・レジャー</t>
  </si>
  <si>
    <t>仕事（家業・学業を含む）</t>
    <rPh sb="9" eb="10">
      <t>フク</t>
    </rPh>
    <phoneticPr fontId="2"/>
  </si>
  <si>
    <t>社会的地位の向上</t>
    <rPh sb="6" eb="8">
      <t>コウジョウ</t>
    </rPh>
    <phoneticPr fontId="2"/>
  </si>
  <si>
    <t>知識や教養の向上</t>
    <rPh sb="0" eb="2">
      <t>チシキ</t>
    </rPh>
    <rPh sb="3" eb="5">
      <t>キョウヨウ</t>
    </rPh>
    <rPh sb="6" eb="8">
      <t>コウジョウ</t>
    </rPh>
    <phoneticPr fontId="2"/>
  </si>
  <si>
    <t>家計の安定・充実</t>
    <rPh sb="0" eb="2">
      <t>カケイ</t>
    </rPh>
    <rPh sb="3" eb="5">
      <t>アンテイ</t>
    </rPh>
    <rPh sb="6" eb="8">
      <t>ジュウジツ</t>
    </rPh>
    <phoneticPr fontId="2"/>
  </si>
  <si>
    <t>健康・体力づくり</t>
    <rPh sb="0" eb="2">
      <t>ケンコウ</t>
    </rPh>
    <rPh sb="3" eb="5">
      <t>タイリョク</t>
    </rPh>
    <phoneticPr fontId="2"/>
  </si>
  <si>
    <t>M3</t>
    <phoneticPr fontId="2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</si>
  <si>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2"/>
  </si>
  <si>
    <t>表4-1</t>
    <phoneticPr fontId="2"/>
  </si>
  <si>
    <t>表3-2</t>
    <phoneticPr fontId="2"/>
  </si>
  <si>
    <t>地域の住環境（上下水道、公園、
　　　　道路、公共交通機関など）</t>
    <phoneticPr fontId="2"/>
  </si>
  <si>
    <t>住宅</t>
  </si>
  <si>
    <t>地域での人間関係</t>
  </si>
  <si>
    <t>家庭での人間関係</t>
  </si>
  <si>
    <t>介護</t>
  </si>
  <si>
    <t>子育て・子どもの教育</t>
  </si>
  <si>
    <t>結婚</t>
  </si>
  <si>
    <t>就職</t>
  </si>
  <si>
    <t>仕事</t>
    <rPh sb="0" eb="2">
      <t>シゴト</t>
    </rPh>
    <phoneticPr fontId="2"/>
  </si>
  <si>
    <t>収入・貯蓄</t>
    <rPh sb="0" eb="2">
      <t>シュウニュウ</t>
    </rPh>
    <rPh sb="3" eb="5">
      <t>チョチク</t>
    </rPh>
    <phoneticPr fontId="2"/>
  </si>
  <si>
    <t>健康・体力</t>
    <rPh sb="0" eb="2">
      <t>ケンコウ</t>
    </rPh>
    <rPh sb="3" eb="5">
      <t>タイリョク</t>
    </rPh>
    <phoneticPr fontId="2"/>
  </si>
  <si>
    <t>生活面での不安</t>
    <rPh sb="0" eb="2">
      <t>セイカツ</t>
    </rPh>
    <rPh sb="2" eb="3">
      <t>メン</t>
    </rPh>
    <rPh sb="5" eb="7">
      <t>フアン</t>
    </rPh>
    <phoneticPr fontId="2"/>
  </si>
  <si>
    <t>表3-1</t>
    <phoneticPr fontId="2"/>
  </si>
  <si>
    <t>表2-3</t>
    <phoneticPr fontId="2"/>
  </si>
  <si>
    <t>不満層
（「まだまだ不満だ」+「きわめて不満だ」）</t>
    <rPh sb="0" eb="2">
      <t>フマン</t>
    </rPh>
    <rPh sb="2" eb="3">
      <t>ソウ</t>
    </rPh>
    <rPh sb="10" eb="12">
      <t>フマン</t>
    </rPh>
    <rPh sb="20" eb="22">
      <t>フマン</t>
    </rPh>
    <phoneticPr fontId="2"/>
  </si>
  <si>
    <t>満足層
（「十分満足している」+「おおむね満足している」）</t>
    <rPh sb="0" eb="2">
      <t>マンゾク</t>
    </rPh>
    <rPh sb="2" eb="3">
      <t>ソウ</t>
    </rPh>
    <rPh sb="6" eb="8">
      <t>ジュウブン</t>
    </rPh>
    <rPh sb="8" eb="10">
      <t>マンゾク</t>
    </rPh>
    <rPh sb="21" eb="23">
      <t>マンゾク</t>
    </rPh>
    <phoneticPr fontId="2"/>
  </si>
  <si>
    <t>R3</t>
  </si>
  <si>
    <t>R2</t>
  </si>
  <si>
    <t>H21</t>
  </si>
  <si>
    <t>H20</t>
  </si>
  <si>
    <t>H18</t>
  </si>
  <si>
    <t>H16</t>
  </si>
  <si>
    <t>表2-2</t>
    <phoneticPr fontId="2"/>
  </si>
  <si>
    <t>わからない</t>
  </si>
  <si>
    <t>きわめて不満だ</t>
  </si>
  <si>
    <t>まだまだ不満だ</t>
  </si>
  <si>
    <t>おおむね満足している</t>
  </si>
  <si>
    <t>十分満足している</t>
  </si>
  <si>
    <t>調査数</t>
    <rPh sb="0" eb="2">
      <t>チョウサ</t>
    </rPh>
    <rPh sb="2" eb="3">
      <t>スウ</t>
    </rPh>
    <phoneticPr fontId="2"/>
  </si>
  <si>
    <t>くらしの満足度</t>
    <rPh sb="4" eb="7">
      <t>マンゾクド</t>
    </rPh>
    <phoneticPr fontId="2"/>
  </si>
  <si>
    <t>表2-1</t>
    <rPh sb="0" eb="1">
      <t>ヒョウ</t>
    </rPh>
    <phoneticPr fontId="2"/>
  </si>
  <si>
    <t>表1-2-2</t>
    <rPh sb="0" eb="1">
      <t>ヒョウ</t>
    </rPh>
    <phoneticPr fontId="2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</si>
  <si>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2"/>
  </si>
  <si>
    <t>税金の支出が増えた</t>
    <rPh sb="0" eb="2">
      <t>ゼイキン</t>
    </rPh>
    <rPh sb="3" eb="5">
      <t>シシュツ</t>
    </rPh>
    <rPh sb="6" eb="7">
      <t>フ</t>
    </rPh>
    <phoneticPr fontId="2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</si>
  <si>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2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</si>
  <si>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2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</si>
  <si>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2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</si>
  <si>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2"/>
  </si>
  <si>
    <t>くらしが苦しくなったと感じる理由</t>
    <rPh sb="4" eb="5">
      <t>クル</t>
    </rPh>
    <rPh sb="11" eb="12">
      <t>カン</t>
    </rPh>
    <rPh sb="14" eb="16">
      <t>リユウ</t>
    </rPh>
    <phoneticPr fontId="2"/>
  </si>
  <si>
    <t>表1-2-1</t>
    <rPh sb="0" eb="1">
      <t>ヒョウ</t>
    </rPh>
    <phoneticPr fontId="2"/>
  </si>
  <si>
    <t>表1-2</t>
    <rPh sb="0" eb="1">
      <t>ヒョウ</t>
    </rPh>
    <phoneticPr fontId="2"/>
  </si>
  <si>
    <t>苦しくなった</t>
  </si>
  <si>
    <t>かわらない</t>
  </si>
  <si>
    <t>楽になった</t>
  </si>
  <si>
    <t>くらしの前年比較</t>
    <rPh sb="4" eb="6">
      <t>ゼンネン</t>
    </rPh>
    <rPh sb="6" eb="8">
      <t>ヒカク</t>
    </rPh>
    <phoneticPr fontId="2"/>
  </si>
  <si>
    <t>表1-1</t>
    <rPh sb="0" eb="1">
      <t>ヒョウ</t>
    </rPh>
    <phoneticPr fontId="2"/>
  </si>
  <si>
    <t>総回答数</t>
    <rPh sb="0" eb="1">
      <t>ソウ</t>
    </rPh>
    <rPh sb="1" eb="4">
      <t>カイトウスウ</t>
    </rPh>
    <phoneticPr fontId="2"/>
  </si>
  <si>
    <t>県情報の県外への発信強化</t>
    <rPh sb="0" eb="1">
      <t>ケン</t>
    </rPh>
    <rPh sb="1" eb="3">
      <t>ジョウホウ</t>
    </rPh>
    <rPh sb="4" eb="6">
      <t>ケンガイ</t>
    </rPh>
    <rPh sb="8" eb="10">
      <t>ハッシン</t>
    </rPh>
    <rPh sb="10" eb="12">
      <t>キョウカ</t>
    </rPh>
    <phoneticPr fontId="2"/>
  </si>
  <si>
    <t>移住希望者・移住者への相談機能の強化</t>
    <rPh sb="0" eb="2">
      <t>イジュウ</t>
    </rPh>
    <rPh sb="2" eb="5">
      <t>キボウシャ</t>
    </rPh>
    <rPh sb="6" eb="9">
      <t>イジュウシャ</t>
    </rPh>
    <rPh sb="11" eb="13">
      <t>ソウダン</t>
    </rPh>
    <rPh sb="13" eb="15">
      <t>キノウ</t>
    </rPh>
    <rPh sb="16" eb="18">
      <t>キョウカ</t>
    </rPh>
    <phoneticPr fontId="2"/>
  </si>
  <si>
    <t>県内の児童・生徒が地域の伝統、文化、
      産業などについて学ぶ機会の充実</t>
    <rPh sb="0" eb="2">
      <t>ケンナイ</t>
    </rPh>
    <rPh sb="3" eb="5">
      <t>ジドウ</t>
    </rPh>
    <rPh sb="6" eb="8">
      <t>セイト</t>
    </rPh>
    <rPh sb="9" eb="11">
      <t>チイキ</t>
    </rPh>
    <rPh sb="12" eb="14">
      <t>デントウ</t>
    </rPh>
    <rPh sb="15" eb="17">
      <t>ブンカ</t>
    </rPh>
    <rPh sb="25" eb="27">
      <t>サンギョウ</t>
    </rPh>
    <rPh sb="33" eb="34">
      <t>マナ</t>
    </rPh>
    <rPh sb="35" eb="37">
      <t>キカイ</t>
    </rPh>
    <rPh sb="38" eb="40">
      <t>ジュウジツ</t>
    </rPh>
    <phoneticPr fontId="2"/>
  </si>
  <si>
    <t>起業支援の充実</t>
    <phoneticPr fontId="2"/>
  </si>
  <si>
    <t>県内在住で通勤可能な県外企業への
           就職・転職情報の提供・発信</t>
    <rPh sb="0" eb="2">
      <t>ケンナイ</t>
    </rPh>
    <rPh sb="2" eb="4">
      <t>ザイジュウ</t>
    </rPh>
    <rPh sb="5" eb="7">
      <t>ツウキン</t>
    </rPh>
    <rPh sb="7" eb="9">
      <t>カノウ</t>
    </rPh>
    <rPh sb="10" eb="12">
      <t>ケンガイ</t>
    </rPh>
    <rPh sb="12" eb="14">
      <t>キギョウ</t>
    </rPh>
    <rPh sb="28" eb="30">
      <t>シュウショク</t>
    </rPh>
    <rPh sb="31" eb="33">
      <t>テンショク</t>
    </rPh>
    <rPh sb="33" eb="35">
      <t>ジョウホウ</t>
    </rPh>
    <rPh sb="36" eb="38">
      <t>テイキョウ</t>
    </rPh>
    <rPh sb="39" eb="41">
      <t>ハッシン</t>
    </rPh>
    <phoneticPr fontId="2"/>
  </si>
  <si>
    <t>岐阜県への転入に対する支援の充実</t>
    <rPh sb="0" eb="3">
      <t>ギフケン</t>
    </rPh>
    <rPh sb="5" eb="7">
      <t>テンニュウ</t>
    </rPh>
    <rPh sb="8" eb="9">
      <t>タイ</t>
    </rPh>
    <rPh sb="11" eb="13">
      <t>シエン</t>
    </rPh>
    <rPh sb="14" eb="16">
      <t>ジュウジツ</t>
    </rPh>
    <phoneticPr fontId="2"/>
  </si>
  <si>
    <t>県内における大学の学部の多様化、特色ある教育の実施、
                  専門性の強化などによる進路選択幅の拡充</t>
    <rPh sb="0" eb="2">
      <t>ケンナイ</t>
    </rPh>
    <rPh sb="6" eb="8">
      <t>ダイガク</t>
    </rPh>
    <rPh sb="9" eb="11">
      <t>ガクブ</t>
    </rPh>
    <rPh sb="12" eb="15">
      <t>タヨウカ</t>
    </rPh>
    <rPh sb="16" eb="18">
      <t>トクショク</t>
    </rPh>
    <rPh sb="20" eb="22">
      <t>キョウイク</t>
    </rPh>
    <rPh sb="23" eb="25">
      <t>ジッシ</t>
    </rPh>
    <rPh sb="45" eb="48">
      <t>センモンセイ</t>
    </rPh>
    <rPh sb="49" eb="51">
      <t>キョウカ</t>
    </rPh>
    <rPh sb="56" eb="58">
      <t>シンロ</t>
    </rPh>
    <rPh sb="58" eb="60">
      <t>センタク</t>
    </rPh>
    <rPh sb="60" eb="61">
      <t>ハバ</t>
    </rPh>
    <rPh sb="62" eb="64">
      <t>カクジュウ</t>
    </rPh>
    <phoneticPr fontId="2"/>
  </si>
  <si>
    <t>職種の充実、特色（ニッチ※やオンリーワンの技術など）
                                    を持った企業の育成・支援</t>
    <rPh sb="0" eb="2">
      <t>ショクシュ</t>
    </rPh>
    <rPh sb="3" eb="5">
      <t>ジュウジツ</t>
    </rPh>
    <rPh sb="6" eb="8">
      <t>トクショク</t>
    </rPh>
    <rPh sb="21" eb="23">
      <t>ギジュツ</t>
    </rPh>
    <rPh sb="64" eb="65">
      <t>モ</t>
    </rPh>
    <rPh sb="67" eb="69">
      <t>キギョウ</t>
    </rPh>
    <rPh sb="70" eb="72">
      <t>イクセイ</t>
    </rPh>
    <rPh sb="73" eb="75">
      <t>シエン</t>
    </rPh>
    <phoneticPr fontId="2"/>
  </si>
  <si>
    <t>出産・子育て環境の充実</t>
    <phoneticPr fontId="2"/>
  </si>
  <si>
    <t>地元企業への就職・転職の支援</t>
    <rPh sb="0" eb="2">
      <t>ジモト</t>
    </rPh>
    <rPh sb="2" eb="4">
      <t>キギョウ</t>
    </rPh>
    <rPh sb="6" eb="8">
      <t>シュウショク</t>
    </rPh>
    <rPh sb="9" eb="11">
      <t>テンショク</t>
    </rPh>
    <rPh sb="12" eb="14">
      <t>シエン</t>
    </rPh>
    <phoneticPr fontId="2"/>
  </si>
  <si>
    <t>給料、福利厚生、職場研修など働く環境の充実</t>
    <rPh sb="0" eb="2">
      <t>キュウリョウ</t>
    </rPh>
    <rPh sb="3" eb="5">
      <t>フクリ</t>
    </rPh>
    <rPh sb="5" eb="7">
      <t>コウセイ</t>
    </rPh>
    <rPh sb="8" eb="10">
      <t>ショクバ</t>
    </rPh>
    <rPh sb="10" eb="12">
      <t>ケンシュウ</t>
    </rPh>
    <rPh sb="14" eb="15">
      <t>ハタラ</t>
    </rPh>
    <rPh sb="16" eb="18">
      <t>カンキョウ</t>
    </rPh>
    <rPh sb="19" eb="21">
      <t>ジュウジツ</t>
    </rPh>
    <phoneticPr fontId="2"/>
  </si>
  <si>
    <t>県内の児童・生徒が地域の伝統、文化、産業などについて学ぶ機会の充実</t>
    <rPh sb="0" eb="2">
      <t>ケンナイ</t>
    </rPh>
    <rPh sb="3" eb="5">
      <t>ジドウ</t>
    </rPh>
    <rPh sb="6" eb="8">
      <t>セイト</t>
    </rPh>
    <rPh sb="9" eb="11">
      <t>チイキ</t>
    </rPh>
    <rPh sb="12" eb="14">
      <t>デントウ</t>
    </rPh>
    <rPh sb="15" eb="17">
      <t>ブンカ</t>
    </rPh>
    <rPh sb="18" eb="20">
      <t>サンギョウ</t>
    </rPh>
    <rPh sb="26" eb="27">
      <t>マナ</t>
    </rPh>
    <rPh sb="28" eb="30">
      <t>キカイ</t>
    </rPh>
    <rPh sb="31" eb="33">
      <t>ジュウジツ</t>
    </rPh>
    <phoneticPr fontId="2"/>
  </si>
  <si>
    <t>県内における大学の学部の多様化、特色ある教育の実施、専門性の強化などによる進路選択幅の拡充</t>
    <rPh sb="0" eb="2">
      <t>ケンナイ</t>
    </rPh>
    <rPh sb="6" eb="8">
      <t>ダイガク</t>
    </rPh>
    <rPh sb="9" eb="11">
      <t>ガクブ</t>
    </rPh>
    <rPh sb="12" eb="15">
      <t>タヨウカ</t>
    </rPh>
    <rPh sb="16" eb="18">
      <t>トクショク</t>
    </rPh>
    <rPh sb="20" eb="22">
      <t>キョウイク</t>
    </rPh>
    <rPh sb="23" eb="25">
      <t>ジッシ</t>
    </rPh>
    <rPh sb="26" eb="29">
      <t>センモンセイ</t>
    </rPh>
    <rPh sb="30" eb="32">
      <t>キョウカ</t>
    </rPh>
    <rPh sb="37" eb="39">
      <t>シンロ</t>
    </rPh>
    <rPh sb="39" eb="41">
      <t>センタク</t>
    </rPh>
    <rPh sb="41" eb="42">
      <t>ハバ</t>
    </rPh>
    <rPh sb="43" eb="45">
      <t>カクジュウ</t>
    </rPh>
    <phoneticPr fontId="2"/>
  </si>
  <si>
    <t>県内在住で通勤可能な県外企業への就職・転職情報の提供・発信</t>
    <rPh sb="0" eb="2">
      <t>ケンナイ</t>
    </rPh>
    <rPh sb="2" eb="4">
      <t>ザイジュウ</t>
    </rPh>
    <rPh sb="5" eb="7">
      <t>ツウキン</t>
    </rPh>
    <rPh sb="7" eb="9">
      <t>カノウ</t>
    </rPh>
    <rPh sb="10" eb="12">
      <t>ケンガイ</t>
    </rPh>
    <rPh sb="12" eb="14">
      <t>キギョウ</t>
    </rPh>
    <rPh sb="16" eb="18">
      <t>シュウショク</t>
    </rPh>
    <rPh sb="19" eb="21">
      <t>テンショク</t>
    </rPh>
    <rPh sb="21" eb="23">
      <t>ジョウホウ</t>
    </rPh>
    <rPh sb="24" eb="26">
      <t>テイキョウ</t>
    </rPh>
    <rPh sb="27" eb="29">
      <t>ハッシン</t>
    </rPh>
    <phoneticPr fontId="2"/>
  </si>
  <si>
    <t>職種の充実、特色（ニッチ※やオンリーワンの技術など）を持った企業の育成・支援</t>
    <rPh sb="0" eb="2">
      <t>ショクシュ</t>
    </rPh>
    <rPh sb="3" eb="5">
      <t>ジュウジツ</t>
    </rPh>
    <rPh sb="6" eb="8">
      <t>トクショク</t>
    </rPh>
    <rPh sb="21" eb="23">
      <t>ギジュツ</t>
    </rPh>
    <rPh sb="27" eb="28">
      <t>モ</t>
    </rPh>
    <rPh sb="30" eb="32">
      <t>キギョウ</t>
    </rPh>
    <rPh sb="33" eb="35">
      <t>イクセイ</t>
    </rPh>
    <rPh sb="36" eb="38">
      <t>シエン</t>
    </rPh>
    <phoneticPr fontId="2"/>
  </si>
  <si>
    <t>若者が県内に定着するために、どのようなことに力を入れていく必要があるか</t>
    <rPh sb="0" eb="2">
      <t>ワカモノ</t>
    </rPh>
    <rPh sb="3" eb="5">
      <t>ケンナイ</t>
    </rPh>
    <rPh sb="6" eb="8">
      <t>テイチャク</t>
    </rPh>
    <rPh sb="22" eb="23">
      <t>チカラ</t>
    </rPh>
    <rPh sb="24" eb="25">
      <t>イ</t>
    </rPh>
    <rPh sb="29" eb="31">
      <t>ヒツヨウ</t>
    </rPh>
    <phoneticPr fontId="2"/>
  </si>
  <si>
    <t>表15</t>
    <rPh sb="0" eb="1">
      <t>ヒョウ</t>
    </rPh>
    <phoneticPr fontId="2"/>
  </si>
  <si>
    <t>新</t>
    <rPh sb="0" eb="1">
      <t>シン</t>
    </rPh>
    <phoneticPr fontId="2"/>
  </si>
  <si>
    <t>第41回
（平成30年度）</t>
    <rPh sb="0" eb="1">
      <t>ダイ</t>
    </rPh>
    <rPh sb="3" eb="4">
      <t>カイ</t>
    </rPh>
    <rPh sb="6" eb="8">
      <t>ヘイセイ</t>
    </rPh>
    <rPh sb="10" eb="11">
      <t>ネン</t>
    </rPh>
    <rPh sb="11" eb="12">
      <t>ド</t>
    </rPh>
    <phoneticPr fontId="2"/>
  </si>
  <si>
    <t>第40回
（平成29年度）</t>
    <rPh sb="0" eb="1">
      <t>ダイ</t>
    </rPh>
    <rPh sb="3" eb="4">
      <t>カイ</t>
    </rPh>
    <rPh sb="6" eb="8">
      <t>ヘイセイ</t>
    </rPh>
    <rPh sb="10" eb="11">
      <t>ネン</t>
    </rPh>
    <rPh sb="11" eb="12">
      <t>ド</t>
    </rPh>
    <phoneticPr fontId="2"/>
  </si>
  <si>
    <t>第39回
（平成28年度）</t>
    <rPh sb="0" eb="1">
      <t>ダイ</t>
    </rPh>
    <rPh sb="3" eb="4">
      <t>カイ</t>
    </rPh>
    <rPh sb="6" eb="8">
      <t>ヘイセイ</t>
    </rPh>
    <rPh sb="10" eb="11">
      <t>ネン</t>
    </rPh>
    <rPh sb="11" eb="12">
      <t>ド</t>
    </rPh>
    <phoneticPr fontId="2"/>
  </si>
  <si>
    <t>表14-3</t>
    <phoneticPr fontId="2"/>
  </si>
  <si>
    <t>整っていないと思う</t>
    <rPh sb="0" eb="1">
      <t>トトノ</t>
    </rPh>
    <rPh sb="7" eb="8">
      <t>オモ</t>
    </rPh>
    <phoneticPr fontId="2"/>
  </si>
  <si>
    <t>どちらかといえば整っていないと思う</t>
    <rPh sb="8" eb="9">
      <t>トトノ</t>
    </rPh>
    <rPh sb="15" eb="16">
      <t>オモ</t>
    </rPh>
    <phoneticPr fontId="2"/>
  </si>
  <si>
    <t>どちらかといえば整っていると思う</t>
    <rPh sb="8" eb="9">
      <t>トトノ</t>
    </rPh>
    <rPh sb="14" eb="15">
      <t>オモ</t>
    </rPh>
    <phoneticPr fontId="2"/>
  </si>
  <si>
    <t>整っていると思う</t>
    <rPh sb="0" eb="1">
      <t>トトノ</t>
    </rPh>
    <rPh sb="6" eb="7">
      <t>オモ</t>
    </rPh>
    <phoneticPr fontId="2"/>
  </si>
  <si>
    <t>地域全体で子育てを支える環境の整備</t>
    <rPh sb="0" eb="2">
      <t>チイキ</t>
    </rPh>
    <rPh sb="2" eb="4">
      <t>ゼンタイ</t>
    </rPh>
    <rPh sb="5" eb="7">
      <t>コソダ</t>
    </rPh>
    <rPh sb="9" eb="10">
      <t>ササ</t>
    </rPh>
    <rPh sb="12" eb="14">
      <t>カンキョウ</t>
    </rPh>
    <rPh sb="15" eb="17">
      <t>セイビ</t>
    </rPh>
    <phoneticPr fontId="2"/>
  </si>
  <si>
    <t>表14-2</t>
    <rPh sb="0" eb="1">
      <t>ヒョウ</t>
    </rPh>
    <phoneticPr fontId="2"/>
  </si>
  <si>
    <t>児童・生徒への妊娠・出産・子育て等の知識の普及啓発</t>
    <rPh sb="0" eb="2">
      <t>ジドウ</t>
    </rPh>
    <rPh sb="3" eb="5">
      <t>セイト</t>
    </rPh>
    <rPh sb="7" eb="9">
      <t>ニンシン</t>
    </rPh>
    <rPh sb="10" eb="12">
      <t>シュッサン</t>
    </rPh>
    <rPh sb="13" eb="15">
      <t>コソダ</t>
    </rPh>
    <rPh sb="16" eb="17">
      <t>トウ</t>
    </rPh>
    <rPh sb="18" eb="20">
      <t>チシキ</t>
    </rPh>
    <rPh sb="21" eb="23">
      <t>フキュウ</t>
    </rPh>
    <rPh sb="23" eb="25">
      <t>ケイハツ</t>
    </rPh>
    <phoneticPr fontId="2"/>
  </si>
  <si>
    <t>特色ある教育の実施など教育環境の充実</t>
    <rPh sb="0" eb="2">
      <t>トクショク</t>
    </rPh>
    <rPh sb="4" eb="6">
      <t>キョウイク</t>
    </rPh>
    <rPh sb="7" eb="9">
      <t>ジッシ</t>
    </rPh>
    <rPh sb="11" eb="13">
      <t>キョウイク</t>
    </rPh>
    <rPh sb="13" eb="15">
      <t>カンキョウ</t>
    </rPh>
    <rPh sb="16" eb="18">
      <t>ジュウジツ</t>
    </rPh>
    <phoneticPr fontId="2"/>
  </si>
  <si>
    <t>三世代同居や近居の促進</t>
    <rPh sb="0" eb="1">
      <t>サン</t>
    </rPh>
    <rPh sb="1" eb="3">
      <t>セダイ</t>
    </rPh>
    <rPh sb="3" eb="5">
      <t>ドウキョ</t>
    </rPh>
    <rPh sb="6" eb="8">
      <t>キンキョ</t>
    </rPh>
    <rPh sb="9" eb="11">
      <t>ソクシン</t>
    </rPh>
    <phoneticPr fontId="2"/>
  </si>
  <si>
    <t>子どもの貧困対策の推進</t>
    <rPh sb="0" eb="1">
      <t>コ</t>
    </rPh>
    <rPh sb="4" eb="6">
      <t>ヒンコン</t>
    </rPh>
    <rPh sb="6" eb="8">
      <t>タイサク</t>
    </rPh>
    <rPh sb="9" eb="11">
      <t>スイシン</t>
    </rPh>
    <phoneticPr fontId="2"/>
  </si>
  <si>
    <t>出産前から母子や子育て家庭に寄り添って
     支援する伴走型サービス提供への支援</t>
    <rPh sb="0" eb="2">
      <t>シュッサン</t>
    </rPh>
    <rPh sb="2" eb="3">
      <t>マエ</t>
    </rPh>
    <rPh sb="5" eb="7">
      <t>ボシ</t>
    </rPh>
    <rPh sb="8" eb="10">
      <t>コソダ</t>
    </rPh>
    <rPh sb="11" eb="13">
      <t>カテイ</t>
    </rPh>
    <rPh sb="14" eb="15">
      <t>ヨ</t>
    </rPh>
    <rPh sb="16" eb="17">
      <t>ソ</t>
    </rPh>
    <rPh sb="25" eb="27">
      <t>シエン</t>
    </rPh>
    <rPh sb="29" eb="31">
      <t>バンソウ</t>
    </rPh>
    <rPh sb="31" eb="32">
      <t>ガタ</t>
    </rPh>
    <rPh sb="36" eb="38">
      <t>テイキョウ</t>
    </rPh>
    <rPh sb="40" eb="42">
      <t>シエン</t>
    </rPh>
    <phoneticPr fontId="2"/>
  </si>
  <si>
    <t>児童虐待の防止</t>
    <rPh sb="0" eb="2">
      <t>ジドウ</t>
    </rPh>
    <rPh sb="2" eb="4">
      <t>ギャクタイ</t>
    </rPh>
    <rPh sb="5" eb="7">
      <t>ボウシ</t>
    </rPh>
    <phoneticPr fontId="2"/>
  </si>
  <si>
    <t>子育て家庭を応援する仕組みづくり</t>
    <rPh sb="0" eb="2">
      <t>コソダ</t>
    </rPh>
    <rPh sb="3" eb="5">
      <t>カテイ</t>
    </rPh>
    <rPh sb="6" eb="8">
      <t>オウエン</t>
    </rPh>
    <rPh sb="10" eb="12">
      <t>シク</t>
    </rPh>
    <phoneticPr fontId="2"/>
  </si>
  <si>
    <t>産科や小児救急の整備など医療環境の充実</t>
    <rPh sb="0" eb="2">
      <t>サンカ</t>
    </rPh>
    <rPh sb="3" eb="5">
      <t>ショウニ</t>
    </rPh>
    <rPh sb="5" eb="7">
      <t>キュウキュウ</t>
    </rPh>
    <rPh sb="8" eb="10">
      <t>セイビ</t>
    </rPh>
    <rPh sb="12" eb="14">
      <t>イリョウ</t>
    </rPh>
    <rPh sb="14" eb="16">
      <t>カンキョウ</t>
    </rPh>
    <rPh sb="17" eb="19">
      <t>ジュウジツ</t>
    </rPh>
    <phoneticPr fontId="2"/>
  </si>
  <si>
    <t>企業による子育てと就業の両立支援の取り組みの促進</t>
    <rPh sb="0" eb="2">
      <t>キギョウ</t>
    </rPh>
    <rPh sb="5" eb="7">
      <t>コソダ</t>
    </rPh>
    <rPh sb="9" eb="11">
      <t>シュウギョウ</t>
    </rPh>
    <rPh sb="12" eb="14">
      <t>リョウリツ</t>
    </rPh>
    <rPh sb="14" eb="16">
      <t>シエン</t>
    </rPh>
    <rPh sb="17" eb="18">
      <t>ト</t>
    </rPh>
    <rPh sb="19" eb="20">
      <t>ク</t>
    </rPh>
    <rPh sb="22" eb="24">
      <t>ソクシン</t>
    </rPh>
    <phoneticPr fontId="2"/>
  </si>
  <si>
    <t xml:space="preserve">                                  子育て支援サービス
（保育所、放課後児童クラブなど）充実への支援</t>
    <rPh sb="34" eb="36">
      <t>コソダ</t>
    </rPh>
    <rPh sb="37" eb="39">
      <t>シエン</t>
    </rPh>
    <rPh sb="45" eb="47">
      <t>ホイク</t>
    </rPh>
    <rPh sb="47" eb="48">
      <t>ジョ</t>
    </rPh>
    <rPh sb="49" eb="52">
      <t>ホウカゴ</t>
    </rPh>
    <rPh sb="52" eb="54">
      <t>ジドウ</t>
    </rPh>
    <rPh sb="60" eb="62">
      <t>ジュウジツ</t>
    </rPh>
    <rPh sb="64" eb="66">
      <t>シエン</t>
    </rPh>
    <phoneticPr fontId="2"/>
  </si>
  <si>
    <t>子育て家庭の経済的負担軽減への支援</t>
    <rPh sb="0" eb="2">
      <t>コソダ</t>
    </rPh>
    <rPh sb="3" eb="5">
      <t>カテイ</t>
    </rPh>
    <rPh sb="6" eb="9">
      <t>ケイザイテキ</t>
    </rPh>
    <rPh sb="9" eb="11">
      <t>フタン</t>
    </rPh>
    <rPh sb="11" eb="13">
      <t>ケイゲン</t>
    </rPh>
    <rPh sb="15" eb="17">
      <t>シエン</t>
    </rPh>
    <phoneticPr fontId="2"/>
  </si>
  <si>
    <t>子育て支援サービス（保育所、放課後児童クラブなど）充実への支援</t>
    <rPh sb="0" eb="2">
      <t>コソダ</t>
    </rPh>
    <rPh sb="3" eb="5">
      <t>シエン</t>
    </rPh>
    <rPh sb="10" eb="12">
      <t>ホイク</t>
    </rPh>
    <rPh sb="12" eb="13">
      <t>ジョ</t>
    </rPh>
    <rPh sb="14" eb="17">
      <t>ホウカゴ</t>
    </rPh>
    <rPh sb="17" eb="19">
      <t>ジドウ</t>
    </rPh>
    <rPh sb="25" eb="27">
      <t>ジュウジツ</t>
    </rPh>
    <rPh sb="29" eb="31">
      <t>シエン</t>
    </rPh>
    <phoneticPr fontId="2"/>
  </si>
  <si>
    <t>出産前から母子や子育て家庭に寄り添って支援する伴走型サービス提供への支援</t>
    <rPh sb="0" eb="2">
      <t>シュッサン</t>
    </rPh>
    <rPh sb="2" eb="3">
      <t>マエ</t>
    </rPh>
    <rPh sb="5" eb="7">
      <t>ボシ</t>
    </rPh>
    <rPh sb="8" eb="10">
      <t>コソダ</t>
    </rPh>
    <rPh sb="11" eb="13">
      <t>カテイ</t>
    </rPh>
    <rPh sb="14" eb="15">
      <t>ヨ</t>
    </rPh>
    <rPh sb="16" eb="17">
      <t>ソ</t>
    </rPh>
    <rPh sb="19" eb="21">
      <t>シエン</t>
    </rPh>
    <rPh sb="23" eb="25">
      <t>バンソウ</t>
    </rPh>
    <rPh sb="25" eb="26">
      <t>ガタ</t>
    </rPh>
    <rPh sb="30" eb="32">
      <t>テイキョウ</t>
    </rPh>
    <rPh sb="34" eb="36">
      <t>シエン</t>
    </rPh>
    <phoneticPr fontId="2"/>
  </si>
  <si>
    <t>どのようなことに力を入れていく必要があるか</t>
    <rPh sb="8" eb="9">
      <t>チカラ</t>
    </rPh>
    <rPh sb="10" eb="11">
      <t>イ</t>
    </rPh>
    <rPh sb="15" eb="17">
      <t>ヒツヨウ</t>
    </rPh>
    <phoneticPr fontId="2"/>
  </si>
  <si>
    <t>表14</t>
    <rPh sb="0" eb="1">
      <t>ヒョウ</t>
    </rPh>
    <phoneticPr fontId="2"/>
  </si>
  <si>
    <t>表13-2</t>
    <phoneticPr fontId="2"/>
  </si>
  <si>
    <t>多様なモノづくり</t>
    <rPh sb="0" eb="2">
      <t>タヨウ</t>
    </rPh>
    <phoneticPr fontId="2"/>
  </si>
  <si>
    <t>変化に富んだ風土が育んだ食材</t>
    <rPh sb="0" eb="2">
      <t>ヘンカ</t>
    </rPh>
    <rPh sb="3" eb="4">
      <t>ト</t>
    </rPh>
    <rPh sb="6" eb="8">
      <t>フウド</t>
    </rPh>
    <rPh sb="9" eb="10">
      <t>ハグク</t>
    </rPh>
    <rPh sb="12" eb="14">
      <t>ショクザイ</t>
    </rPh>
    <phoneticPr fontId="2"/>
  </si>
  <si>
    <t>東西文化の交流から生まれた歴史・文化</t>
    <rPh sb="0" eb="2">
      <t>トウザイ</t>
    </rPh>
    <rPh sb="2" eb="4">
      <t>ブンカ</t>
    </rPh>
    <rPh sb="5" eb="7">
      <t>コウリュウ</t>
    </rPh>
    <rPh sb="9" eb="10">
      <t>ウ</t>
    </rPh>
    <rPh sb="13" eb="15">
      <t>レキシ</t>
    </rPh>
    <rPh sb="16" eb="18">
      <t>ブンカ</t>
    </rPh>
    <phoneticPr fontId="2"/>
  </si>
  <si>
    <t>緑豊かな森林と美しい清流</t>
    <rPh sb="0" eb="1">
      <t>ミドリ</t>
    </rPh>
    <rPh sb="1" eb="2">
      <t>ユタ</t>
    </rPh>
    <rPh sb="4" eb="6">
      <t>シンリン</t>
    </rPh>
    <rPh sb="7" eb="8">
      <t>ウツク</t>
    </rPh>
    <rPh sb="10" eb="12">
      <t>セイリュウ</t>
    </rPh>
    <phoneticPr fontId="2"/>
  </si>
  <si>
    <t>世界に誇る遺産</t>
    <rPh sb="0" eb="2">
      <t>セカイ</t>
    </rPh>
    <rPh sb="3" eb="4">
      <t>ホコ</t>
    </rPh>
    <rPh sb="5" eb="7">
      <t>イサン</t>
    </rPh>
    <phoneticPr fontId="2"/>
  </si>
  <si>
    <t>国の内外に誇れるもの</t>
    <rPh sb="0" eb="1">
      <t>クニ</t>
    </rPh>
    <rPh sb="2" eb="4">
      <t>ナイガイ</t>
    </rPh>
    <rPh sb="5" eb="6">
      <t>ホコ</t>
    </rPh>
    <phoneticPr fontId="2"/>
  </si>
  <si>
    <t>表13</t>
    <phoneticPr fontId="2"/>
  </si>
  <si>
    <t>特に不安はない</t>
    <rPh sb="0" eb="1">
      <t>トク</t>
    </rPh>
    <rPh sb="2" eb="4">
      <t>フアン</t>
    </rPh>
    <phoneticPr fontId="2"/>
  </si>
  <si>
    <t>小規模学校の増加や学校の統廃合</t>
    <rPh sb="0" eb="3">
      <t>ショウキボ</t>
    </rPh>
    <rPh sb="3" eb="5">
      <t>ガッコウ</t>
    </rPh>
    <rPh sb="6" eb="8">
      <t>ゾウカ</t>
    </rPh>
    <rPh sb="9" eb="11">
      <t>ガッコウ</t>
    </rPh>
    <rPh sb="12" eb="15">
      <t>トウハイゴウ</t>
    </rPh>
    <phoneticPr fontId="2"/>
  </si>
  <si>
    <t>地域防災、地域コミュニティ機能の低下</t>
    <phoneticPr fontId="2"/>
  </si>
  <si>
    <t>継承者不足による地域の伝統や文化の衰退</t>
    <rPh sb="0" eb="3">
      <t>ケイショウシャ</t>
    </rPh>
    <rPh sb="3" eb="5">
      <t>ブソク</t>
    </rPh>
    <rPh sb="8" eb="10">
      <t>チイキ</t>
    </rPh>
    <rPh sb="11" eb="13">
      <t>デントウ</t>
    </rPh>
    <rPh sb="14" eb="16">
      <t>ブンカ</t>
    </rPh>
    <rPh sb="17" eb="19">
      <t>スイタイ</t>
    </rPh>
    <phoneticPr fontId="2"/>
  </si>
  <si>
    <t>公共交通の縮小・撤退</t>
    <phoneticPr fontId="2"/>
  </si>
  <si>
    <t>生活環境の悪化</t>
    <phoneticPr fontId="2"/>
  </si>
  <si>
    <t>担い手不足による産業の衰退</t>
    <phoneticPr fontId="2"/>
  </si>
  <si>
    <t>税収が減少することによる行政サービスの低下</t>
    <rPh sb="0" eb="2">
      <t>ゼイシュウ</t>
    </rPh>
    <rPh sb="3" eb="5">
      <t>ゲンショウ</t>
    </rPh>
    <rPh sb="12" eb="14">
      <t>ギョウセイ</t>
    </rPh>
    <rPh sb="19" eb="21">
      <t>テイカ</t>
    </rPh>
    <phoneticPr fontId="2"/>
  </si>
  <si>
    <t>空き家、空き店舗、工場跡地、耕作放棄地の増加</t>
    <rPh sb="0" eb="1">
      <t>ア</t>
    </rPh>
    <rPh sb="2" eb="3">
      <t>ヤ</t>
    </rPh>
    <rPh sb="4" eb="5">
      <t>ア</t>
    </rPh>
    <rPh sb="6" eb="8">
      <t>テンポ</t>
    </rPh>
    <rPh sb="9" eb="11">
      <t>コウジョウ</t>
    </rPh>
    <rPh sb="11" eb="13">
      <t>アトチ</t>
    </rPh>
    <rPh sb="14" eb="16">
      <t>コウサク</t>
    </rPh>
    <rPh sb="16" eb="18">
      <t>ホウキ</t>
    </rPh>
    <rPh sb="18" eb="19">
      <t>チ</t>
    </rPh>
    <rPh sb="20" eb="22">
      <t>ゾウカ</t>
    </rPh>
    <phoneticPr fontId="2"/>
  </si>
  <si>
    <t>年金や医療保険など社会保障制度の崩壊</t>
    <rPh sb="0" eb="2">
      <t>ネンキン</t>
    </rPh>
    <rPh sb="3" eb="5">
      <t>イリョウ</t>
    </rPh>
    <rPh sb="5" eb="7">
      <t>ホケン</t>
    </rPh>
    <rPh sb="9" eb="11">
      <t>シャカイ</t>
    </rPh>
    <rPh sb="11" eb="13">
      <t>ホショウ</t>
    </rPh>
    <rPh sb="13" eb="15">
      <t>セイド</t>
    </rPh>
    <rPh sb="16" eb="18">
      <t>ホウカイ</t>
    </rPh>
    <phoneticPr fontId="2"/>
  </si>
  <si>
    <t>地域医療の確保</t>
    <rPh sb="0" eb="2">
      <t>チイキ</t>
    </rPh>
    <rPh sb="2" eb="4">
      <t>イリョウ</t>
    </rPh>
    <rPh sb="5" eb="7">
      <t>カクホ</t>
    </rPh>
    <phoneticPr fontId="2"/>
  </si>
  <si>
    <t>どのようなことに不安を感じるか</t>
    <rPh sb="8" eb="10">
      <t>フアン</t>
    </rPh>
    <rPh sb="11" eb="12">
      <t>カン</t>
    </rPh>
    <phoneticPr fontId="2"/>
  </si>
  <si>
    <t>表12</t>
    <phoneticPr fontId="2"/>
  </si>
  <si>
    <t>※令和元年度の質問は問１１までの為、これより以下使用せず。</t>
    <rPh sb="1" eb="2">
      <t>レイ</t>
    </rPh>
    <rPh sb="2" eb="3">
      <t>ワ</t>
    </rPh>
    <rPh sb="3" eb="5">
      <t>ガンネン</t>
    </rPh>
    <rPh sb="5" eb="6">
      <t>ド</t>
    </rPh>
    <rPh sb="7" eb="9">
      <t>シツモン</t>
    </rPh>
    <rPh sb="10" eb="11">
      <t>トイ</t>
    </rPh>
    <rPh sb="16" eb="17">
      <t>タメ</t>
    </rPh>
    <rPh sb="22" eb="24">
      <t>イカ</t>
    </rPh>
    <rPh sb="24" eb="26">
      <t>シヨウ</t>
    </rPh>
    <phoneticPr fontId="2"/>
  </si>
  <si>
    <t>前回比較</t>
    <rPh sb="0" eb="2">
      <t>ゼンカイ</t>
    </rPh>
    <rPh sb="2" eb="4">
      <t>ヒカク</t>
    </rPh>
    <phoneticPr fontId="2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</si>
  <si>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2"/>
  </si>
  <si>
    <t>若者の県内定着</t>
    <rPh sb="0" eb="2">
      <t>ワカモノ</t>
    </rPh>
    <rPh sb="3" eb="5">
      <t>ケンナイ</t>
    </rPh>
    <rPh sb="5" eb="7">
      <t>テイチャク</t>
    </rPh>
    <phoneticPr fontId="2"/>
  </si>
  <si>
    <t>スポーツやレクリエーション
　　　　　　　　　　　　の推進</t>
    <rPh sb="27" eb="29">
      <t>スイシン</t>
    </rPh>
    <phoneticPr fontId="2"/>
  </si>
  <si>
    <t>文化・芸術の振興</t>
    <rPh sb="0" eb="2">
      <t>ブンカ</t>
    </rPh>
    <rPh sb="3" eb="5">
      <t>ゲイジュツ</t>
    </rPh>
    <rPh sb="6" eb="8">
      <t>シンコウ</t>
    </rPh>
    <phoneticPr fontId="2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</si>
  <si>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2"/>
  </si>
  <si>
    <t>学校教育の充実</t>
    <rPh sb="0" eb="2">
      <t>ガッコウ</t>
    </rPh>
    <rPh sb="2" eb="4">
      <t>キョウイク</t>
    </rPh>
    <rPh sb="5" eb="7">
      <t>ジュウジツ</t>
    </rPh>
    <phoneticPr fontId="2"/>
  </si>
  <si>
    <t>公園整備</t>
    <rPh sb="0" eb="2">
      <t>コウエン</t>
    </rPh>
    <rPh sb="2" eb="4">
      <t>セイビ</t>
    </rPh>
    <phoneticPr fontId="2"/>
  </si>
  <si>
    <t>公共交通の充実</t>
    <rPh sb="0" eb="2">
      <t>コウキョウ</t>
    </rPh>
    <rPh sb="2" eb="4">
      <t>コウツウ</t>
    </rPh>
    <rPh sb="5" eb="7">
      <t>ジュウジツ</t>
    </rPh>
    <phoneticPr fontId="2"/>
  </si>
  <si>
    <t>砂防対策（土砂崩れなど）</t>
    <rPh sb="0" eb="2">
      <t>サボウ</t>
    </rPh>
    <rPh sb="2" eb="4">
      <t>タイサク</t>
    </rPh>
    <rPh sb="5" eb="8">
      <t>ドシャクズ</t>
    </rPh>
    <phoneticPr fontId="2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</si>
  <si>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2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</si>
  <si>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2"/>
  </si>
  <si>
    <t>林業振興</t>
    <rPh sb="0" eb="2">
      <t>リンギョウ</t>
    </rPh>
    <rPh sb="2" eb="4">
      <t>シンコウ</t>
    </rPh>
    <phoneticPr fontId="2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</si>
  <si>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2"/>
  </si>
  <si>
    <t>女性の活躍推進</t>
    <rPh sb="0" eb="2">
      <t>ジョセイ</t>
    </rPh>
    <rPh sb="3" eb="7">
      <t>カツヤクスイシン</t>
    </rPh>
    <phoneticPr fontId="2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</si>
  <si>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2"/>
  </si>
  <si>
    <t>労働環境改善</t>
    <rPh sb="0" eb="2">
      <t>ロウドウ</t>
    </rPh>
    <rPh sb="2" eb="4">
      <t>カンキョウ</t>
    </rPh>
    <rPh sb="4" eb="6">
      <t>カイゼン</t>
    </rPh>
    <phoneticPr fontId="2"/>
  </si>
  <si>
    <t>就労支援</t>
    <rPh sb="0" eb="2">
      <t>シュウロウ</t>
    </rPh>
    <rPh sb="2" eb="4">
      <t>シエン</t>
    </rPh>
    <phoneticPr fontId="2"/>
  </si>
  <si>
    <t>観光振興</t>
    <rPh sb="0" eb="2">
      <t>カンコウ</t>
    </rPh>
    <rPh sb="2" eb="4">
      <t>シンコウ</t>
    </rPh>
    <phoneticPr fontId="2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</si>
  <si>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2"/>
  </si>
  <si>
    <t>企業誘致</t>
    <rPh sb="0" eb="2">
      <t>キギョウ</t>
    </rPh>
    <rPh sb="2" eb="4">
      <t>ユウチ</t>
    </rPh>
    <phoneticPr fontId="2"/>
  </si>
  <si>
    <t>中小企業支援</t>
    <rPh sb="0" eb="2">
      <t>チュウショウ</t>
    </rPh>
    <rPh sb="2" eb="4">
      <t>キギョウ</t>
    </rPh>
    <rPh sb="4" eb="6">
      <t>シエン</t>
    </rPh>
    <phoneticPr fontId="2"/>
  </si>
  <si>
    <t>子育て支援</t>
    <rPh sb="0" eb="2">
      <t>コソダ</t>
    </rPh>
    <rPh sb="3" eb="5">
      <t>シエン</t>
    </rPh>
    <phoneticPr fontId="2"/>
  </si>
  <si>
    <t>少子化対策</t>
    <rPh sb="0" eb="3">
      <t>ショウシカ</t>
    </rPh>
    <rPh sb="3" eb="5">
      <t>タイサク</t>
    </rPh>
    <phoneticPr fontId="2"/>
  </si>
  <si>
    <t>障がい者福祉</t>
    <rPh sb="0" eb="1">
      <t>ショウ</t>
    </rPh>
    <rPh sb="3" eb="4">
      <t>シャ</t>
    </rPh>
    <rPh sb="4" eb="6">
      <t>フクシ</t>
    </rPh>
    <phoneticPr fontId="2"/>
  </si>
  <si>
    <t>高齢者福祉</t>
    <rPh sb="0" eb="3">
      <t>コウレイシャ</t>
    </rPh>
    <rPh sb="3" eb="5">
      <t>フクシ</t>
    </rPh>
    <phoneticPr fontId="2"/>
  </si>
  <si>
    <t>薬物対策</t>
    <rPh sb="0" eb="2">
      <t>ヤクブツ</t>
    </rPh>
    <rPh sb="2" eb="4">
      <t>タイサク</t>
    </rPh>
    <phoneticPr fontId="2"/>
  </si>
  <si>
    <t>食品の安全対策</t>
    <rPh sb="0" eb="2">
      <t>ショクヒン</t>
    </rPh>
    <rPh sb="3" eb="5">
      <t>アンゼン</t>
    </rPh>
    <rPh sb="5" eb="7">
      <t>タイサク</t>
    </rPh>
    <phoneticPr fontId="2"/>
  </si>
  <si>
    <t>健康増進</t>
    <rPh sb="0" eb="2">
      <t>ケンコウ</t>
    </rPh>
    <rPh sb="2" eb="4">
      <t>ゾウシン</t>
    </rPh>
    <phoneticPr fontId="2"/>
  </si>
  <si>
    <t>地域コミュニティの活性化</t>
    <rPh sb="0" eb="2">
      <t>チイキ</t>
    </rPh>
    <rPh sb="9" eb="12">
      <t>カッセイカ</t>
    </rPh>
    <phoneticPr fontId="2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</si>
  <si>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2"/>
  </si>
  <si>
    <t>消費者保護</t>
    <rPh sb="0" eb="3">
      <t>ショウヒシャ</t>
    </rPh>
    <rPh sb="3" eb="5">
      <t>ホゴ</t>
    </rPh>
    <phoneticPr fontId="2"/>
  </si>
  <si>
    <t>廃棄物対策</t>
    <rPh sb="0" eb="3">
      <t>ハイキブツ</t>
    </rPh>
    <rPh sb="3" eb="5">
      <t>タイサク</t>
    </rPh>
    <phoneticPr fontId="2"/>
  </si>
  <si>
    <t>住環境保全</t>
    <rPh sb="0" eb="3">
      <t>ジュウカンキョウ</t>
    </rPh>
    <rPh sb="3" eb="5">
      <t>ホゼン</t>
    </rPh>
    <phoneticPr fontId="2"/>
  </si>
  <si>
    <t>自然環境保全</t>
    <rPh sb="0" eb="2">
      <t>シゼン</t>
    </rPh>
    <rPh sb="2" eb="4">
      <t>カンキョウ</t>
    </rPh>
    <rPh sb="4" eb="6">
      <t>ホゼン</t>
    </rPh>
    <phoneticPr fontId="2"/>
  </si>
  <si>
    <t>防災対策</t>
    <rPh sb="2" eb="4">
      <t>タイサク</t>
    </rPh>
    <phoneticPr fontId="2"/>
  </si>
  <si>
    <t>M5</t>
    <phoneticPr fontId="2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</si>
  <si>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2"/>
  </si>
  <si>
    <t>表11-1</t>
    <phoneticPr fontId="2"/>
  </si>
  <si>
    <t>⇒10-2-2</t>
    <phoneticPr fontId="2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</si>
  <si>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2"/>
  </si>
  <si>
    <t>表10-2-1</t>
    <phoneticPr fontId="2"/>
  </si>
  <si>
    <t>　スポーツやレクリエーション
　　　　　　　　　　　　　の推進</t>
    <rPh sb="29" eb="31">
      <t>スイシン</t>
    </rPh>
    <phoneticPr fontId="2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</si>
  <si>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2"/>
  </si>
  <si>
    <t>表10-1</t>
    <phoneticPr fontId="2"/>
  </si>
  <si>
    <t>表9-2-2</t>
    <phoneticPr fontId="2"/>
  </si>
  <si>
    <t>自分たちの意見が反映されるとは思えないから</t>
  </si>
  <si>
    <t>県の施設を利用したり、県の仕事に接する機会が少ないから</t>
  </si>
  <si>
    <t>県の仕事は、自分に関係がないから</t>
  </si>
  <si>
    <t>県がどのような仕事をしているのか知らないから</t>
  </si>
  <si>
    <t>県の行政そのものに興味がないから</t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</si>
  <si>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2"/>
  </si>
  <si>
    <t>表9-2-1</t>
    <rPh sb="0" eb="1">
      <t>ヒョウ</t>
    </rPh>
    <phoneticPr fontId="2"/>
  </si>
  <si>
    <t>表9</t>
    <phoneticPr fontId="2"/>
  </si>
  <si>
    <t>無関心層
（「どちらかといえば関心がない」+「関心がない」）</t>
    <rPh sb="0" eb="3">
      <t>ムカンシン</t>
    </rPh>
    <rPh sb="3" eb="4">
      <t>ソウ</t>
    </rPh>
    <rPh sb="15" eb="17">
      <t>カンシン</t>
    </rPh>
    <rPh sb="23" eb="25">
      <t>カンシン</t>
    </rPh>
    <phoneticPr fontId="2"/>
  </si>
  <si>
    <t>関心層
（「関心がある」+「どちらかといえば関心がある」）</t>
    <rPh sb="0" eb="2">
      <t>カンシン</t>
    </rPh>
    <rPh sb="2" eb="3">
      <t>ソウ</t>
    </rPh>
    <rPh sb="6" eb="8">
      <t>カンシン</t>
    </rPh>
    <rPh sb="22" eb="24">
      <t>カンシン</t>
    </rPh>
    <phoneticPr fontId="2"/>
  </si>
  <si>
    <t>H14</t>
  </si>
  <si>
    <t>H12</t>
  </si>
  <si>
    <t>H10</t>
  </si>
  <si>
    <t>H8</t>
  </si>
  <si>
    <t>H6</t>
  </si>
  <si>
    <t>H4</t>
  </si>
  <si>
    <t>H2</t>
  </si>
  <si>
    <t>S63</t>
  </si>
  <si>
    <t>S60</t>
  </si>
  <si>
    <t>S58</t>
  </si>
  <si>
    <t>表9-2</t>
    <phoneticPr fontId="2"/>
  </si>
  <si>
    <t>関心がない</t>
    <rPh sb="0" eb="2">
      <t>カンシン</t>
    </rPh>
    <phoneticPr fontId="2"/>
  </si>
  <si>
    <t>どちらかといえば関心がない</t>
    <rPh sb="8" eb="10">
      <t>カンシン</t>
    </rPh>
    <phoneticPr fontId="2"/>
  </si>
  <si>
    <t>どちらかといえば関心がある</t>
    <rPh sb="8" eb="10">
      <t>カンシン</t>
    </rPh>
    <phoneticPr fontId="2"/>
  </si>
  <si>
    <t>関心がある</t>
    <rPh sb="0" eb="2">
      <t>カンシン</t>
    </rPh>
    <phoneticPr fontId="2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</si>
  <si>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2"/>
  </si>
  <si>
    <t>表9-1</t>
    <rPh sb="0" eb="1">
      <t>ヒョウ</t>
    </rPh>
    <phoneticPr fontId="2"/>
  </si>
  <si>
    <t>（令和７年度）</t>
    <rPh sb="1" eb="3">
      <t>レイワ</t>
    </rPh>
    <rPh sb="4" eb="6">
      <t>ネンド</t>
    </rPh>
    <phoneticPr fontId="2"/>
  </si>
  <si>
    <t>（令和６年度）</t>
    <rPh sb="1" eb="3">
      <t>レイワ</t>
    </rPh>
    <rPh sb="4" eb="6">
      <t>ネンド</t>
    </rPh>
    <phoneticPr fontId="2"/>
  </si>
  <si>
    <t>-</t>
  </si>
  <si>
    <t>（令和５年度）</t>
    <rPh sb="1" eb="3">
      <t>レイワ</t>
    </rPh>
    <rPh sb="4" eb="6">
      <t>ネンド</t>
    </rPh>
    <phoneticPr fontId="2"/>
  </si>
  <si>
    <t>ラジオ（県の広報番組）</t>
    <phoneticPr fontId="2"/>
  </si>
  <si>
    <t>テレビ（県の広報番組）</t>
    <phoneticPr fontId="2"/>
  </si>
  <si>
    <t>　　　　　岐阜県広報「岐阜県からのお知らせ」
（市町村広報紙、地域情報誌（フリーペーパー）
　　　　　　又は行政情報アプリなどに掲載）</t>
    <phoneticPr fontId="2"/>
  </si>
  <si>
    <t>表8-2</t>
    <rPh sb="0" eb="1">
      <t>ヒョウ</t>
    </rPh>
    <phoneticPr fontId="2"/>
  </si>
  <si>
    <t>パンフレット、ポスター</t>
    <phoneticPr fontId="2"/>
  </si>
  <si>
    <t>SNS（上記10以外のX（旧Twitter）、Facebook、
　　　　　　　　　　　　　　　　　　　YouTubeなど）</t>
    <phoneticPr fontId="2"/>
  </si>
  <si>
    <t>SNS（岐阜県公式LINE）</t>
  </si>
  <si>
    <t>インターネット（岐阜県庁ホームページ）</t>
    <phoneticPr fontId="2"/>
  </si>
  <si>
    <t>インターネット（ニュース）</t>
    <phoneticPr fontId="2"/>
  </si>
  <si>
    <t>ラジオ（県の広報番組）※3</t>
    <phoneticPr fontId="2"/>
  </si>
  <si>
    <t>ラジオ（ニュース）</t>
    <phoneticPr fontId="2"/>
  </si>
  <si>
    <t>テレビ（データ放送）</t>
    <phoneticPr fontId="2"/>
  </si>
  <si>
    <t>テレビ（県の広報番組）※2</t>
    <phoneticPr fontId="2"/>
  </si>
  <si>
    <t>テレビ（ニュース）</t>
    <phoneticPr fontId="2"/>
  </si>
  <si>
    <t>新聞の記事</t>
    <phoneticPr fontId="2"/>
  </si>
  <si>
    <t>　　　　　岐阜県広報「岐阜県からのお知らせ」
（市町村広報紙、地域情報誌（フリーペーパー）
　　　　　　又は行政情報アプリなど※1に掲載）</t>
    <rPh sb="5" eb="8">
      <t>ギフケン</t>
    </rPh>
    <rPh sb="24" eb="27">
      <t>シチョウソン</t>
    </rPh>
    <rPh sb="27" eb="29">
      <t>コウホウ</t>
    </rPh>
    <rPh sb="29" eb="30">
      <t>カミ</t>
    </rPh>
    <rPh sb="31" eb="33">
      <t>チイキ</t>
    </rPh>
    <rPh sb="33" eb="36">
      <t>ジョウホウシ</t>
    </rPh>
    <rPh sb="52" eb="53">
      <t>マタ</t>
    </rPh>
    <rPh sb="54" eb="56">
      <t>ギョウセイ</t>
    </rPh>
    <rPh sb="56" eb="58">
      <t>ジョウホウ</t>
    </rPh>
    <rPh sb="66" eb="68">
      <t>ケイサイ</t>
    </rPh>
    <phoneticPr fontId="2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</si>
  <si>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2"/>
  </si>
  <si>
    <t>表8-1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</si>
</sst>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_);[Red]\(#,##0\)"/>
    <numFmt numFmtId="179" formatCode="#,##0.0_ ;[Red]\-#,##0.0\ "/>
    <numFmt numFmtId="180" formatCode="0_);[Red]\(0\)"/>
    <numFmt numFmtId="181" formatCode="0_ ;[Red]\-0\ "/>
    <numFmt numFmtId="182" formatCode="0.0_ ;[Red]\-0.0\ "/>
    <numFmt numFmtId="183" formatCode="#,##0.0;[Red]\-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2" borderId="0" xfId="1" applyFont="1" applyFill="1">
      <alignment vertical="center"/>
    </xf>
    <xf numFmtId="38" fontId="3" fillId="3" borderId="7" xfId="1" applyFont="1" applyFill="1" applyBorder="1" applyAlignment="1">
      <alignment horizontal="right" vertical="center"/>
    </xf>
    <xf numFmtId="38" fontId="5" fillId="0" borderId="0" xfId="1" applyFont="1">
      <alignment vertical="center"/>
    </xf>
    <xf numFmtId="38" fontId="3" fillId="5" borderId="4" xfId="1" applyFont="1" applyFill="1" applyBorder="1" applyAlignment="1">
      <alignment vertical="center" wrapText="1"/>
    </xf>
    <xf numFmtId="38" fontId="3" fillId="5" borderId="1" xfId="1" applyFont="1" applyFill="1" applyBorder="1" applyAlignment="1">
      <alignment vertical="center" wrapText="1"/>
    </xf>
    <xf numFmtId="38" fontId="3" fillId="5" borderId="2" xfId="1" applyFont="1" applyFill="1" applyBorder="1" applyAlignment="1">
      <alignment vertical="center" wrapText="1"/>
    </xf>
    <xf numFmtId="38" fontId="3" fillId="5" borderId="3" xfId="1" applyFont="1" applyFill="1" applyBorder="1" applyAlignment="1">
      <alignment vertical="center" wrapText="1"/>
    </xf>
    <xf numFmtId="176" fontId="3" fillId="5" borderId="5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38" fontId="3" fillId="5" borderId="6" xfId="1" applyFont="1" applyFill="1" applyBorder="1" applyAlignment="1">
      <alignment vertical="center" wrapText="1"/>
    </xf>
    <xf numFmtId="38" fontId="3" fillId="5" borderId="7" xfId="1" applyFont="1" applyFill="1" applyBorder="1" applyAlignment="1">
      <alignment horizontal="right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Fill="1" applyBorder="1">
      <alignment vertical="center"/>
    </xf>
    <xf numFmtId="0" fontId="0" fillId="0" borderId="0" xfId="1" applyNumberFormat="1" applyFont="1" applyFill="1">
      <alignment vertical="center"/>
    </xf>
    <xf numFmtId="0" fontId="0" fillId="0" borderId="0" xfId="1" applyNumberFormat="1" applyFont="1">
      <alignment vertical="center"/>
    </xf>
    <xf numFmtId="38" fontId="3" fillId="6" borderId="1" xfId="1" applyFont="1" applyFill="1" applyBorder="1" applyAlignment="1">
      <alignment vertical="center" wrapText="1"/>
    </xf>
    <xf numFmtId="38" fontId="3" fillId="6" borderId="2" xfId="1" applyFont="1" applyFill="1" applyBorder="1" applyAlignment="1">
      <alignment vertical="center" wrapText="1"/>
    </xf>
    <xf numFmtId="38" fontId="3" fillId="7" borderId="2" xfId="1" applyFont="1" applyFill="1" applyBorder="1" applyAlignment="1">
      <alignment vertical="center" wrapText="1"/>
    </xf>
    <xf numFmtId="9" fontId="0" fillId="0" borderId="0" xfId="2" applyFont="1">
      <alignment vertical="center"/>
    </xf>
    <xf numFmtId="38" fontId="3" fillId="5" borderId="11" xfId="1" applyFont="1" applyFill="1" applyBorder="1" applyAlignment="1">
      <alignment horizontal="right" vertical="center"/>
    </xf>
    <xf numFmtId="0" fontId="3" fillId="0" borderId="0" xfId="1" applyNumberFormat="1" applyFont="1">
      <alignment vertical="center"/>
    </xf>
    <xf numFmtId="38" fontId="0" fillId="0" borderId="0" xfId="1" applyFont="1" applyFill="1">
      <alignment vertical="center"/>
    </xf>
    <xf numFmtId="177" fontId="3" fillId="0" borderId="12" xfId="1" applyNumberFormat="1" applyFont="1" applyFill="1" applyBorder="1">
      <alignment vertical="center"/>
    </xf>
    <xf numFmtId="177" fontId="3" fillId="0" borderId="13" xfId="1" applyNumberFormat="1" applyFont="1" applyFill="1" applyBorder="1">
      <alignment vertical="center"/>
    </xf>
    <xf numFmtId="177" fontId="3" fillId="0" borderId="14" xfId="1" applyNumberFormat="1" applyFont="1" applyFill="1" applyBorder="1">
      <alignment vertical="center"/>
    </xf>
    <xf numFmtId="177" fontId="3" fillId="7" borderId="13" xfId="1" applyNumberFormat="1" applyFont="1" applyFill="1" applyBorder="1">
      <alignment vertical="center"/>
    </xf>
    <xf numFmtId="177" fontId="3" fillId="8" borderId="14" xfId="1" applyNumberFormat="1" applyFont="1" applyFill="1" applyBorder="1">
      <alignment vertical="center"/>
    </xf>
    <xf numFmtId="176" fontId="3" fillId="5" borderId="5" xfId="1" applyNumberFormat="1" applyFont="1" applyFill="1" applyBorder="1" applyAlignment="1">
      <alignment vertical="center"/>
    </xf>
    <xf numFmtId="176" fontId="3" fillId="7" borderId="9" xfId="1" applyNumberFormat="1" applyFont="1" applyFill="1" applyBorder="1">
      <alignment vertical="center"/>
    </xf>
    <xf numFmtId="176" fontId="3" fillId="9" borderId="10" xfId="1" applyNumberFormat="1" applyFont="1" applyFill="1" applyBorder="1">
      <alignment vertical="center"/>
    </xf>
    <xf numFmtId="176" fontId="3" fillId="9" borderId="15" xfId="1" applyNumberFormat="1" applyFont="1" applyFill="1" applyBorder="1">
      <alignment vertical="center"/>
    </xf>
    <xf numFmtId="176" fontId="3" fillId="5" borderId="16" xfId="1" applyNumberFormat="1" applyFont="1" applyFill="1" applyBorder="1" applyAlignment="1">
      <alignment vertical="top" wrapText="1"/>
    </xf>
    <xf numFmtId="176" fontId="3" fillId="4" borderId="17" xfId="1" applyNumberFormat="1" applyFont="1" applyFill="1" applyBorder="1">
      <alignment vertical="center"/>
    </xf>
    <xf numFmtId="176" fontId="3" fillId="4" borderId="18" xfId="1" applyNumberFormat="1" applyFont="1" applyFill="1" applyBorder="1">
      <alignment vertical="center"/>
    </xf>
    <xf numFmtId="176" fontId="3" fillId="5" borderId="19" xfId="1" applyNumberFormat="1" applyFont="1" applyFill="1" applyBorder="1" applyAlignment="1">
      <alignment vertical="top" wrapText="1"/>
    </xf>
    <xf numFmtId="38" fontId="3" fillId="5" borderId="20" xfId="1" applyFont="1" applyFill="1" applyBorder="1" applyAlignment="1">
      <alignment vertical="center" wrapText="1"/>
    </xf>
    <xf numFmtId="38" fontId="3" fillId="5" borderId="21" xfId="1" applyFont="1" applyFill="1" applyBorder="1" applyAlignment="1">
      <alignment vertical="center" wrapText="1"/>
    </xf>
    <xf numFmtId="176" fontId="3" fillId="0" borderId="0" xfId="1" applyNumberFormat="1" applyFont="1" applyBorder="1">
      <alignment vertical="center"/>
    </xf>
    <xf numFmtId="38" fontId="5" fillId="10" borderId="0" xfId="1" applyFont="1" applyFill="1" applyAlignment="1">
      <alignment horizontal="left" vertical="center"/>
    </xf>
    <xf numFmtId="38" fontId="3" fillId="10" borderId="0" xfId="1" applyFont="1" applyFill="1">
      <alignment vertical="center"/>
    </xf>
    <xf numFmtId="38" fontId="0" fillId="0" borderId="0" xfId="1" applyFont="1" applyAlignment="1">
      <alignment horizontal="center" vertical="center"/>
    </xf>
    <xf numFmtId="176" fontId="3" fillId="9" borderId="22" xfId="0" applyNumberFormat="1" applyFont="1" applyFill="1" applyBorder="1">
      <alignment vertical="center"/>
    </xf>
    <xf numFmtId="176" fontId="3" fillId="4" borderId="23" xfId="0" applyNumberFormat="1" applyFont="1" applyFill="1" applyBorder="1">
      <alignment vertical="center"/>
    </xf>
    <xf numFmtId="176" fontId="3" fillId="4" borderId="9" xfId="0" applyNumberFormat="1" applyFont="1" applyFill="1" applyBorder="1">
      <alignment vertical="center"/>
    </xf>
    <xf numFmtId="176" fontId="3" fillId="4" borderId="24" xfId="0" applyNumberFormat="1" applyFont="1" applyFill="1" applyBorder="1">
      <alignment vertical="center"/>
    </xf>
    <xf numFmtId="38" fontId="3" fillId="5" borderId="5" xfId="0" applyNumberFormat="1" applyFont="1" applyFill="1" applyBorder="1">
      <alignment vertical="center"/>
    </xf>
    <xf numFmtId="38" fontId="7" fillId="0" borderId="0" xfId="1" applyFont="1" applyFill="1" applyAlignment="1">
      <alignment horizontal="center" vertical="center"/>
    </xf>
    <xf numFmtId="176" fontId="3" fillId="9" borderId="25" xfId="0" applyNumberFormat="1" applyFont="1" applyFill="1" applyBorder="1">
      <alignment vertical="center"/>
    </xf>
    <xf numFmtId="176" fontId="3" fillId="4" borderId="26" xfId="0" applyNumberFormat="1" applyFont="1" applyFill="1" applyBorder="1">
      <alignment vertical="center"/>
    </xf>
    <xf numFmtId="176" fontId="3" fillId="4" borderId="27" xfId="0" applyNumberFormat="1" applyFont="1" applyFill="1" applyBorder="1">
      <alignment vertical="center"/>
    </xf>
    <xf numFmtId="176" fontId="3" fillId="4" borderId="28" xfId="0" applyNumberFormat="1" applyFont="1" applyFill="1" applyBorder="1">
      <alignment vertical="center"/>
    </xf>
    <xf numFmtId="176" fontId="3" fillId="4" borderId="13" xfId="0" applyNumberFormat="1" applyFont="1" applyFill="1" applyBorder="1">
      <alignment vertical="center"/>
    </xf>
    <xf numFmtId="38" fontId="3" fillId="5" borderId="11" xfId="0" applyNumberFormat="1" applyFont="1" applyFill="1" applyBorder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1" xfId="0" applyFont="1" applyFill="1" applyBorder="1">
      <alignment vertical="center"/>
    </xf>
    <xf numFmtId="179" fontId="8" fillId="0" borderId="0" xfId="1" applyNumberFormat="1" applyFont="1">
      <alignment vertical="center"/>
    </xf>
    <xf numFmtId="38" fontId="8" fillId="0" borderId="0" xfId="1" applyFo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179" fontId="5" fillId="0" borderId="0" xfId="1" applyNumberFormat="1" applyFont="1">
      <alignment vertical="center"/>
    </xf>
    <xf numFmtId="176" fontId="3" fillId="9" borderId="31" xfId="1" applyNumberFormat="1" applyFont="1" applyFill="1" applyBorder="1">
      <alignment vertical="center"/>
    </xf>
    <xf numFmtId="176" fontId="3" fillId="9" borderId="32" xfId="1" applyNumberFormat="1" applyFont="1" applyFill="1" applyBorder="1">
      <alignment vertical="center"/>
    </xf>
    <xf numFmtId="176" fontId="3" fillId="9" borderId="33" xfId="1" applyNumberFormat="1" applyFont="1" applyFill="1" applyBorder="1">
      <alignment vertical="center"/>
    </xf>
    <xf numFmtId="176" fontId="3" fillId="9" borderId="34" xfId="1" applyNumberFormat="1" applyFont="1" applyFill="1" applyBorder="1">
      <alignment vertical="center"/>
    </xf>
    <xf numFmtId="176" fontId="3" fillId="9" borderId="35" xfId="1" applyNumberFormat="1" applyFont="1" applyFill="1" applyBorder="1">
      <alignment vertical="center"/>
    </xf>
    <xf numFmtId="176" fontId="3" fillId="5" borderId="36" xfId="1" applyNumberFormat="1" applyFont="1" applyFill="1" applyBorder="1" applyAlignment="1">
      <alignment vertical="top" wrapText="1"/>
    </xf>
    <xf numFmtId="176" fontId="3" fillId="4" borderId="37" xfId="1" applyNumberFormat="1" applyFont="1" applyFill="1" applyBorder="1">
      <alignment vertical="center"/>
    </xf>
    <xf numFmtId="176" fontId="3" fillId="4" borderId="38" xfId="1" applyNumberFormat="1" applyFont="1" applyFill="1" applyBorder="1">
      <alignment vertical="center"/>
    </xf>
    <xf numFmtId="176" fontId="3" fillId="4" borderId="38" xfId="4" applyNumberFormat="1" applyFont="1" applyFill="1" applyBorder="1">
      <alignment vertical="center"/>
    </xf>
    <xf numFmtId="176" fontId="3" fillId="4" borderId="37" xfId="4" applyNumberFormat="1" applyFont="1" applyFill="1" applyBorder="1">
      <alignment vertical="center"/>
    </xf>
    <xf numFmtId="176" fontId="3" fillId="4" borderId="39" xfId="1" applyNumberFormat="1" applyFont="1" applyFill="1" applyBorder="1">
      <alignment vertical="center"/>
    </xf>
    <xf numFmtId="176" fontId="3" fillId="5" borderId="40" xfId="1" applyNumberFormat="1" applyFont="1" applyFill="1" applyBorder="1" applyAlignment="1">
      <alignment vertical="top" wrapText="1"/>
    </xf>
    <xf numFmtId="176" fontId="3" fillId="5" borderId="11" xfId="1" applyNumberFormat="1" applyFont="1" applyFill="1" applyBorder="1" applyAlignment="1">
      <alignment vertical="top" wrapText="1"/>
    </xf>
    <xf numFmtId="38" fontId="3" fillId="5" borderId="2" xfId="4" applyFont="1" applyFill="1" applyBorder="1" applyAlignment="1">
      <alignment vertical="center" wrapText="1"/>
    </xf>
    <xf numFmtId="38" fontId="3" fillId="5" borderId="6" xfId="4" applyFont="1" applyFill="1" applyBorder="1" applyAlignment="1">
      <alignment vertical="center" wrapText="1"/>
    </xf>
    <xf numFmtId="180" fontId="5" fillId="0" borderId="0" xfId="1" applyNumberFormat="1" applyFont="1">
      <alignment vertical="center"/>
    </xf>
    <xf numFmtId="180" fontId="3" fillId="0" borderId="0" xfId="1" applyNumberFormat="1" applyFont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24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15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5" borderId="41" xfId="1" applyNumberFormat="1" applyFont="1" applyFill="1" applyBorder="1">
      <alignment vertical="center"/>
    </xf>
    <xf numFmtId="177" fontId="3" fillId="4" borderId="42" xfId="1" applyNumberFormat="1" applyFont="1" applyFill="1" applyBorder="1">
      <alignment vertical="center"/>
    </xf>
    <xf numFmtId="177" fontId="3" fillId="4" borderId="43" xfId="1" applyNumberFormat="1" applyFont="1" applyFill="1" applyBorder="1">
      <alignment vertical="center"/>
    </xf>
    <xf numFmtId="177" fontId="3" fillId="4" borderId="27" xfId="1" applyNumberFormat="1" applyFont="1" applyFill="1" applyBorder="1">
      <alignment vertical="center"/>
    </xf>
    <xf numFmtId="177" fontId="3" fillId="4" borderId="44" xfId="1" applyNumberFormat="1" applyFont="1" applyFill="1" applyBorder="1">
      <alignment vertical="center"/>
    </xf>
    <xf numFmtId="177" fontId="3" fillId="4" borderId="45" xfId="1" applyNumberFormat="1" applyFont="1" applyFill="1" applyBorder="1">
      <alignment vertical="center"/>
    </xf>
    <xf numFmtId="38" fontId="3" fillId="5" borderId="46" xfId="1" applyFont="1" applyFill="1" applyBorder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3" fillId="10" borderId="0" xfId="1" applyFont="1" applyFill="1" applyAlignment="1">
      <alignment horizontal="left" vertical="center"/>
    </xf>
    <xf numFmtId="38" fontId="3" fillId="0" borderId="0" xfId="1" applyFont="1" applyFill="1" applyBorder="1">
      <alignment vertical="center"/>
    </xf>
    <xf numFmtId="176" fontId="3" fillId="5" borderId="5" xfId="1" applyNumberFormat="1" applyFont="1" applyFill="1" applyBorder="1" applyAlignment="1">
      <alignment horizontal="center" vertical="center"/>
    </xf>
    <xf numFmtId="38" fontId="3" fillId="11" borderId="7" xfId="1" applyFont="1" applyFill="1" applyBorder="1" applyAlignment="1">
      <alignment horizontal="right" vertical="center"/>
    </xf>
    <xf numFmtId="38" fontId="9" fillId="0" borderId="0" xfId="1" applyFont="1" applyAlignment="1">
      <alignment horizontal="center" vertical="center"/>
    </xf>
    <xf numFmtId="176" fontId="3" fillId="9" borderId="24" xfId="1" applyNumberFormat="1" applyFont="1" applyFill="1" applyBorder="1">
      <alignment vertical="center"/>
    </xf>
    <xf numFmtId="176" fontId="3" fillId="9" borderId="9" xfId="1" applyNumberFormat="1" applyFont="1" applyFill="1" applyBorder="1">
      <alignment vertical="center"/>
    </xf>
    <xf numFmtId="176" fontId="3" fillId="9" borderId="23" xfId="1" applyNumberFormat="1" applyFont="1" applyFill="1" applyBorder="1">
      <alignment vertical="center"/>
    </xf>
    <xf numFmtId="176" fontId="3" fillId="4" borderId="47" xfId="1" applyNumberFormat="1" applyFont="1" applyFill="1" applyBorder="1">
      <alignment vertical="center"/>
    </xf>
    <xf numFmtId="176" fontId="3" fillId="4" borderId="48" xfId="1" applyNumberFormat="1" applyFont="1" applyFill="1" applyBorder="1">
      <alignment vertical="center"/>
    </xf>
    <xf numFmtId="176" fontId="3" fillId="4" borderId="49" xfId="1" applyNumberFormat="1" applyFont="1" applyFill="1" applyBorder="1">
      <alignment vertical="center"/>
    </xf>
    <xf numFmtId="176" fontId="3" fillId="4" borderId="50" xfId="1" applyNumberFormat="1" applyFont="1" applyFill="1" applyBorder="1">
      <alignment vertical="center"/>
    </xf>
    <xf numFmtId="176" fontId="3" fillId="4" borderId="0" xfId="1" applyNumberFormat="1" applyFont="1" applyFill="1" applyBorder="1">
      <alignment vertical="center"/>
    </xf>
    <xf numFmtId="176" fontId="3" fillId="4" borderId="51" xfId="1" applyNumberFormat="1" applyFont="1" applyFill="1" applyBorder="1">
      <alignment vertical="center"/>
    </xf>
    <xf numFmtId="181" fontId="3" fillId="0" borderId="0" xfId="1" applyNumberFormat="1" applyFont="1">
      <alignment vertical="center"/>
    </xf>
    <xf numFmtId="181" fontId="3" fillId="0" borderId="0" xfId="1" applyNumberFormat="1" applyFont="1" applyBorder="1">
      <alignment vertical="center"/>
    </xf>
    <xf numFmtId="179" fontId="3" fillId="0" borderId="0" xfId="1" applyNumberFormat="1" applyFont="1">
      <alignment vertical="center"/>
    </xf>
    <xf numFmtId="179" fontId="0" fillId="0" borderId="0" xfId="1" applyNumberFormat="1" applyFont="1">
      <alignment vertical="center"/>
    </xf>
    <xf numFmtId="38" fontId="10" fillId="0" borderId="0" xfId="1" applyFont="1" applyAlignment="1">
      <alignment horizontal="center" vertical="center"/>
    </xf>
    <xf numFmtId="38" fontId="3" fillId="5" borderId="5" xfId="0" applyNumberFormat="1" applyFont="1" applyFill="1" applyBorder="1" applyAlignment="1">
      <alignment vertical="top" wrapText="1"/>
    </xf>
    <xf numFmtId="38" fontId="3" fillId="5" borderId="11" xfId="0" applyNumberFormat="1" applyFont="1" applyFill="1" applyBorder="1" applyAlignment="1">
      <alignment vertical="top" wrapText="1"/>
    </xf>
    <xf numFmtId="38" fontId="7" fillId="0" borderId="0" xfId="1" applyFont="1" applyAlignment="1">
      <alignment horizontal="center" vertical="center"/>
    </xf>
    <xf numFmtId="38" fontId="3" fillId="12" borderId="2" xfId="1" applyFont="1" applyFill="1" applyBorder="1" applyAlignment="1">
      <alignment vertical="center" wrapText="1"/>
    </xf>
    <xf numFmtId="176" fontId="3" fillId="4" borderId="41" xfId="1" applyNumberFormat="1" applyFont="1" applyFill="1" applyBorder="1">
      <alignment vertical="center"/>
    </xf>
    <xf numFmtId="38" fontId="0" fillId="0" borderId="0" xfId="1" applyFont="1" applyAlignment="1">
      <alignment vertical="center" wrapText="1"/>
    </xf>
    <xf numFmtId="182" fontId="5" fillId="0" borderId="0" xfId="1" applyNumberFormat="1" applyFont="1">
      <alignment vertical="center"/>
    </xf>
    <xf numFmtId="182" fontId="3" fillId="0" borderId="0" xfId="1" applyNumberFormat="1" applyFont="1">
      <alignment vertical="center"/>
    </xf>
    <xf numFmtId="182" fontId="3" fillId="0" borderId="0" xfId="1" applyNumberFormat="1" applyFont="1" applyAlignment="1">
      <alignment horizontal="center" vertical="center"/>
    </xf>
    <xf numFmtId="38" fontId="11" fillId="0" borderId="0" xfId="1" applyFont="1" applyFill="1">
      <alignment vertical="center"/>
    </xf>
    <xf numFmtId="38" fontId="3" fillId="0" borderId="0" xfId="1" applyFont="1" applyAlignment="1">
      <alignment horizontal="right" vertical="center"/>
    </xf>
    <xf numFmtId="183" fontId="0" fillId="0" borderId="0" xfId="1" applyNumberFormat="1" applyFont="1">
      <alignment vertical="center"/>
    </xf>
    <xf numFmtId="182" fontId="3" fillId="0" borderId="0" xfId="1" applyNumberFormat="1" applyFont="1" applyFill="1" applyBorder="1">
      <alignment vertical="center"/>
    </xf>
    <xf numFmtId="38" fontId="11" fillId="0" borderId="0" xfId="1" applyFont="1">
      <alignment vertical="center"/>
    </xf>
    <xf numFmtId="177" fontId="3" fillId="4" borderId="13" xfId="1" applyNumberFormat="1" applyFont="1" applyFill="1" applyBorder="1">
      <alignment vertical="center"/>
    </xf>
    <xf numFmtId="38" fontId="3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176" fontId="3" fillId="9" borderId="10" xfId="0" applyNumberFormat="1" applyFont="1" applyFill="1" applyBorder="1">
      <alignment vertical="center"/>
    </xf>
    <xf numFmtId="176" fontId="3" fillId="4" borderId="15" xfId="0" applyNumberFormat="1" applyFont="1" applyFill="1" applyBorder="1">
      <alignment vertical="center"/>
    </xf>
    <xf numFmtId="0" fontId="3" fillId="5" borderId="5" xfId="0" applyFont="1" applyFill="1" applyBorder="1" applyAlignment="1">
      <alignment vertical="top" wrapText="1"/>
    </xf>
    <xf numFmtId="176" fontId="3" fillId="9" borderId="42" xfId="0" applyNumberFormat="1" applyFont="1" applyFill="1" applyBorder="1">
      <alignment vertical="center"/>
    </xf>
    <xf numFmtId="176" fontId="3" fillId="4" borderId="44" xfId="0" applyNumberFormat="1" applyFont="1" applyFill="1" applyBorder="1">
      <alignment vertical="center"/>
    </xf>
    <xf numFmtId="0" fontId="3" fillId="5" borderId="11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center" vertical="center"/>
    </xf>
    <xf numFmtId="182" fontId="0" fillId="0" borderId="0" xfId="1" applyNumberFormat="1" applyFont="1" applyFill="1">
      <alignment vertical="center"/>
    </xf>
    <xf numFmtId="182" fontId="5" fillId="0" borderId="0" xfId="1" applyNumberFormat="1" applyFont="1" applyFill="1">
      <alignment vertical="center"/>
    </xf>
    <xf numFmtId="182" fontId="7" fillId="0" borderId="0" xfId="1" applyNumberFormat="1" applyFont="1" applyFill="1" applyAlignment="1">
      <alignment horizontal="center" vertical="center"/>
    </xf>
    <xf numFmtId="176" fontId="3" fillId="9" borderId="8" xfId="1" applyNumberFormat="1" applyFont="1" applyFill="1" applyBorder="1">
      <alignment vertical="center"/>
    </xf>
    <xf numFmtId="176" fontId="3" fillId="4" borderId="14" xfId="1" applyNumberFormat="1" applyFont="1" applyFill="1" applyBorder="1">
      <alignment vertical="center"/>
    </xf>
    <xf numFmtId="176" fontId="3" fillId="4" borderId="13" xfId="1" applyNumberFormat="1" applyFont="1" applyFill="1" applyBorder="1">
      <alignment vertical="center"/>
    </xf>
    <xf numFmtId="176" fontId="3" fillId="4" borderId="12" xfId="1" applyNumberFormat="1" applyFont="1" applyFill="1" applyBorder="1">
      <alignment vertical="center"/>
    </xf>
    <xf numFmtId="0" fontId="5" fillId="0" borderId="0" xfId="1" applyNumberFormat="1" applyFont="1" applyFill="1">
      <alignment vertical="center"/>
    </xf>
    <xf numFmtId="0" fontId="7" fillId="0" borderId="0" xfId="1" applyNumberFormat="1" applyFont="1" applyFill="1" applyAlignment="1">
      <alignment horizontal="center" vertical="center"/>
    </xf>
    <xf numFmtId="177" fontId="3" fillId="4" borderId="14" xfId="1" applyNumberFormat="1" applyFont="1" applyFill="1" applyBorder="1">
      <alignment vertical="center"/>
    </xf>
    <xf numFmtId="177" fontId="3" fillId="4" borderId="12" xfId="1" applyNumberFormat="1" applyFont="1" applyFill="1" applyBorder="1">
      <alignment vertical="center"/>
    </xf>
    <xf numFmtId="176" fontId="3" fillId="9" borderId="17" xfId="0" applyNumberFormat="1" applyFont="1" applyFill="1" applyBorder="1">
      <alignment vertical="center"/>
    </xf>
    <xf numFmtId="176" fontId="3" fillId="4" borderId="38" xfId="0" applyNumberFormat="1" applyFont="1" applyFill="1" applyBorder="1">
      <alignment vertical="center"/>
    </xf>
    <xf numFmtId="176" fontId="3" fillId="4" borderId="51" xfId="0" applyNumberFormat="1" applyFont="1" applyFill="1" applyBorder="1">
      <alignment vertical="center"/>
    </xf>
    <xf numFmtId="176" fontId="3" fillId="4" borderId="37" xfId="0" applyNumberFormat="1" applyFont="1" applyFill="1" applyBorder="1">
      <alignment vertical="center"/>
    </xf>
    <xf numFmtId="38" fontId="3" fillId="5" borderId="40" xfId="0" applyNumberFormat="1" applyFont="1" applyFill="1" applyBorder="1">
      <alignment vertical="center"/>
    </xf>
    <xf numFmtId="38" fontId="3" fillId="13" borderId="7" xfId="1" applyFont="1" applyFill="1" applyBorder="1" applyAlignment="1">
      <alignment horizontal="right" vertical="center"/>
    </xf>
    <xf numFmtId="176" fontId="3" fillId="0" borderId="15" xfId="1" applyNumberFormat="1" applyFont="1" applyFill="1" applyBorder="1">
      <alignment vertical="center"/>
    </xf>
    <xf numFmtId="177" fontId="3" fillId="0" borderId="42" xfId="1" applyNumberFormat="1" applyFont="1" applyFill="1" applyBorder="1">
      <alignment vertical="center"/>
    </xf>
    <xf numFmtId="177" fontId="3" fillId="0" borderId="44" xfId="1" applyNumberFormat="1" applyFont="1" applyFill="1" applyBorder="1">
      <alignment vertical="center"/>
    </xf>
    <xf numFmtId="177" fontId="3" fillId="0" borderId="27" xfId="1" applyNumberFormat="1" applyFont="1" applyFill="1" applyBorder="1">
      <alignment vertical="center"/>
    </xf>
    <xf numFmtId="177" fontId="3" fillId="0" borderId="45" xfId="1" applyNumberFormat="1" applyFont="1" applyFill="1" applyBorder="1">
      <alignment vertical="center"/>
    </xf>
    <xf numFmtId="38" fontId="3" fillId="14" borderId="0" xfId="1" applyFont="1" applyFill="1" applyAlignment="1">
      <alignment horizontal="center" vertical="center"/>
    </xf>
    <xf numFmtId="176" fontId="3" fillId="5" borderId="41" xfId="1" applyNumberFormat="1" applyFont="1" applyFill="1" applyBorder="1" applyAlignment="1">
      <alignment vertical="top" wrapText="1"/>
    </xf>
    <xf numFmtId="176" fontId="3" fillId="5" borderId="52" xfId="1" applyNumberFormat="1" applyFont="1" applyFill="1" applyBorder="1" applyAlignment="1">
      <alignment vertical="top" wrapText="1"/>
    </xf>
    <xf numFmtId="0" fontId="7" fillId="0" borderId="0" xfId="1" applyNumberFormat="1" applyFont="1" applyAlignment="1">
      <alignment horizontal="center" vertical="center"/>
    </xf>
    <xf numFmtId="38" fontId="12" fillId="0" borderId="0" xfId="1" applyFont="1">
      <alignment vertical="center"/>
    </xf>
    <xf numFmtId="176" fontId="3" fillId="0" borderId="24" xfId="1" applyNumberFormat="1" applyFont="1" applyFill="1" applyBorder="1">
      <alignment vertical="center"/>
    </xf>
    <xf numFmtId="177" fontId="3" fillId="0" borderId="43" xfId="1" applyNumberFormat="1" applyFont="1" applyFill="1" applyBorder="1">
      <alignment vertical="center"/>
    </xf>
    <xf numFmtId="176" fontId="3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180" fontId="0" fillId="0" borderId="0" xfId="1" applyNumberFormat="1" applyFont="1">
      <alignment vertical="center"/>
    </xf>
    <xf numFmtId="180" fontId="3" fillId="0" borderId="0" xfId="1" applyNumberFormat="1" applyFont="1" applyFill="1" applyBorder="1">
      <alignment vertical="center"/>
    </xf>
    <xf numFmtId="180" fontId="7" fillId="0" borderId="0" xfId="1" applyNumberFormat="1" applyFont="1" applyFill="1" applyAlignment="1">
      <alignment horizontal="center" vertical="center"/>
    </xf>
    <xf numFmtId="38" fontId="3" fillId="0" borderId="0" xfId="1" applyFont="1" applyFill="1" applyBorder="1" applyAlignment="1">
      <alignment vertical="center" wrapText="1"/>
    </xf>
    <xf numFmtId="180" fontId="7" fillId="0" borderId="0" xfId="1" applyNumberFormat="1" applyFont="1" applyAlignment="1">
      <alignment horizontal="center" vertical="center"/>
    </xf>
    <xf numFmtId="176" fontId="3" fillId="5" borderId="5" xfId="1" applyNumberFormat="1" applyFont="1" applyFill="1" applyBorder="1" applyAlignment="1">
      <alignment horizontal="right" vertical="center"/>
    </xf>
    <xf numFmtId="176" fontId="3" fillId="4" borderId="23" xfId="1" applyNumberFormat="1" applyFont="1" applyFill="1" applyBorder="1">
      <alignment vertical="center"/>
    </xf>
    <xf numFmtId="177" fontId="3" fillId="4" borderId="26" xfId="1" applyNumberFormat="1" applyFont="1" applyFill="1" applyBorder="1">
      <alignment vertical="center"/>
    </xf>
    <xf numFmtId="38" fontId="3" fillId="5" borderId="30" xfId="1" applyFont="1" applyFill="1" applyBorder="1" applyAlignment="1">
      <alignment vertical="center" wrapText="1"/>
    </xf>
    <xf numFmtId="176" fontId="3" fillId="0" borderId="23" xfId="1" applyNumberFormat="1" applyFont="1" applyFill="1" applyBorder="1">
      <alignment vertical="center"/>
    </xf>
    <xf numFmtId="177" fontId="3" fillId="0" borderId="26" xfId="1" applyNumberFormat="1" applyFont="1" applyFill="1" applyBorder="1">
      <alignment vertical="center"/>
    </xf>
    <xf numFmtId="38" fontId="7" fillId="14" borderId="0" xfId="1" applyFont="1" applyFill="1" applyAlignment="1">
      <alignment horizontal="center" vertical="center"/>
    </xf>
    <xf numFmtId="38" fontId="0" fillId="15" borderId="0" xfId="1" applyFont="1" applyFill="1">
      <alignment vertical="center"/>
    </xf>
    <xf numFmtId="38" fontId="7" fillId="15" borderId="0" xfId="1" applyFont="1" applyFill="1" applyAlignment="1">
      <alignment horizontal="center" vertical="center"/>
    </xf>
    <xf numFmtId="38" fontId="13" fillId="0" borderId="0" xfId="1" applyFo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176" fontId="3" fillId="9" borderId="53" xfId="1" applyNumberFormat="1" applyFont="1" applyFill="1" applyBorder="1" applyAlignment="1">
      <alignment vertical="center"/>
    </xf>
    <xf numFmtId="176" fontId="3" fillId="9" borderId="31" xfId="1" applyNumberFormat="1" applyFont="1" applyFill="1" applyBorder="1" applyAlignment="1">
      <alignment vertical="center"/>
    </xf>
    <xf numFmtId="176" fontId="3" fillId="9" borderId="33" xfId="1" applyNumberFormat="1" applyFont="1" applyFill="1" applyBorder="1" applyAlignment="1">
      <alignment vertical="center"/>
    </xf>
    <xf numFmtId="176" fontId="3" fillId="9" borderId="35" xfId="1" applyNumberFormat="1" applyFont="1" applyFill="1" applyBorder="1" applyAlignment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42" xfId="1" applyNumberFormat="1" applyFont="1" applyFill="1" applyBorder="1">
      <alignment vertical="center"/>
    </xf>
    <xf numFmtId="176" fontId="3" fillId="4" borderId="27" xfId="1" applyNumberFormat="1" applyFont="1" applyFill="1" applyBorder="1">
      <alignment vertical="center"/>
    </xf>
    <xf numFmtId="176" fontId="3" fillId="4" borderId="27" xfId="4" applyNumberFormat="1" applyFont="1" applyFill="1" applyBorder="1">
      <alignment vertical="center"/>
    </xf>
    <xf numFmtId="176" fontId="3" fillId="4" borderId="45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3" fillId="4" borderId="13" xfId="4" applyNumberFormat="1" applyFont="1" applyFill="1" applyBorder="1">
      <alignment vertical="center"/>
    </xf>
    <xf numFmtId="38" fontId="14" fillId="0" borderId="0" xfId="1" applyFont="1">
      <alignment vertical="center"/>
    </xf>
    <xf numFmtId="38" fontId="15" fillId="0" borderId="0" xfId="1" applyFont="1">
      <alignment vertical="center"/>
    </xf>
    <xf numFmtId="38" fontId="14" fillId="0" borderId="0" xfId="1" applyFont="1" applyFill="1">
      <alignment vertical="center"/>
    </xf>
    <xf numFmtId="38" fontId="14" fillId="0" borderId="0" xfId="1" applyFont="1" applyFill="1" applyAlignment="1">
      <alignment horizontal="right" vertical="center"/>
    </xf>
    <xf numFmtId="176" fontId="3" fillId="4" borderId="5" xfId="1" applyNumberFormat="1" applyFont="1" applyFill="1" applyBorder="1">
      <alignment vertical="center"/>
    </xf>
    <xf numFmtId="177" fontId="3" fillId="4" borderId="7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38" fontId="5" fillId="0" borderId="0" xfId="1" applyFont="1" applyAlignment="1">
      <alignment horizontal="center" vertical="center"/>
    </xf>
    <xf numFmtId="176" fontId="3" fillId="9" borderId="9" xfId="1" applyNumberFormat="1" applyFont="1" applyFill="1" applyBorder="1" applyAlignment="1">
      <alignment vertical="center"/>
    </xf>
    <xf numFmtId="176" fontId="3" fillId="4" borderId="40" xfId="1" applyNumberFormat="1" applyFont="1" applyFill="1" applyBorder="1">
      <alignment vertical="center"/>
    </xf>
    <xf numFmtId="38" fontId="12" fillId="0" borderId="0" xfId="1" applyFont="1" applyFill="1" applyAlignment="1">
      <alignment horizontal="right" vertical="center"/>
    </xf>
    <xf numFmtId="38" fontId="16" fillId="5" borderId="3" xfId="1" applyFont="1" applyFill="1" applyBorder="1" applyAlignment="1">
      <alignment vertical="center" wrapText="1"/>
    </xf>
    <xf numFmtId="38" fontId="16" fillId="5" borderId="2" xfId="1" applyFont="1" applyFill="1" applyBorder="1" applyAlignment="1">
      <alignment vertical="center" wrapText="1"/>
    </xf>
    <xf numFmtId="38" fontId="16" fillId="5" borderId="1" xfId="1" applyFont="1" applyFill="1" applyBorder="1" applyAlignment="1">
      <alignment vertical="center" wrapText="1"/>
    </xf>
    <xf numFmtId="38" fontId="5" fillId="0" borderId="0" xfId="1" applyFont="1" applyAlignment="1">
      <alignment vertical="center"/>
    </xf>
    <xf numFmtId="176" fontId="3" fillId="9" borderId="22" xfId="1" applyNumberFormat="1" applyFont="1" applyFill="1" applyBorder="1" applyAlignment="1">
      <alignment vertical="center"/>
    </xf>
    <xf numFmtId="176" fontId="3" fillId="9" borderId="10" xfId="1" applyNumberFormat="1" applyFont="1" applyFill="1" applyBorder="1" applyAlignment="1">
      <alignment vertical="center"/>
    </xf>
    <xf numFmtId="176" fontId="3" fillId="9" borderId="8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4" borderId="40" xfId="1" applyNumberFormat="1" applyFont="1" applyFill="1" applyBorder="1" applyAlignment="1">
      <alignment vertical="center"/>
    </xf>
    <xf numFmtId="176" fontId="3" fillId="4" borderId="17" xfId="4" applyNumberFormat="1" applyFont="1" applyFill="1" applyBorder="1" applyAlignment="1">
      <alignment vertical="center"/>
    </xf>
    <xf numFmtId="176" fontId="3" fillId="4" borderId="38" xfId="4" applyNumberFormat="1" applyFont="1" applyFill="1" applyBorder="1" applyAlignment="1">
      <alignment vertical="center"/>
    </xf>
    <xf numFmtId="176" fontId="3" fillId="4" borderId="38" xfId="1" applyNumberFormat="1" applyFont="1" applyFill="1" applyBorder="1" applyAlignment="1">
      <alignment vertical="center"/>
    </xf>
    <xf numFmtId="176" fontId="3" fillId="4" borderId="39" xfId="1" applyNumberFormat="1" applyFont="1" applyFill="1" applyBorder="1" applyAlignment="1">
      <alignment vertical="center"/>
    </xf>
    <xf numFmtId="176" fontId="3" fillId="4" borderId="14" xfId="4" applyNumberFormat="1" applyFont="1" applyFill="1" applyBorder="1">
      <alignment vertical="center"/>
    </xf>
    <xf numFmtId="38" fontId="3" fillId="5" borderId="3" xfId="4" applyFont="1" applyFill="1" applyBorder="1" applyAlignment="1">
      <alignment vertical="center" wrapText="1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76" fontId="3" fillId="4" borderId="54" xfId="1" applyNumberFormat="1" applyFont="1" applyFill="1" applyBorder="1">
      <alignment vertical="center"/>
    </xf>
    <xf numFmtId="176" fontId="3" fillId="9" borderId="14" xfId="0" applyNumberFormat="1" applyFont="1" applyFill="1" applyBorder="1">
      <alignment vertical="center"/>
    </xf>
    <xf numFmtId="176" fontId="3" fillId="9" borderId="55" xfId="1" applyNumberFormat="1" applyFont="1" applyFill="1" applyBorder="1">
      <alignment vertical="center"/>
    </xf>
    <xf numFmtId="176" fontId="3" fillId="4" borderId="51" xfId="4" applyNumberFormat="1" applyFont="1" applyFill="1" applyBorder="1">
      <alignment vertical="center"/>
    </xf>
    <xf numFmtId="38" fontId="3" fillId="12" borderId="6" xfId="1" applyFont="1" applyFill="1" applyBorder="1" applyAlignment="1">
      <alignment vertical="center" wrapText="1"/>
    </xf>
    <xf numFmtId="38" fontId="3" fillId="16" borderId="7" xfId="1" applyFont="1" applyFill="1" applyBorder="1" applyAlignment="1">
      <alignment horizontal="right" vertical="center"/>
    </xf>
  </cellXfs>
  <cellStyles count="5">
    <cellStyle name="パーセント" xfId="2" builtinId="5"/>
    <cellStyle name="桁区切り" xfId="1" builtinId="6"/>
    <cellStyle name="桁区切り 2" xfId="4" xr:uid="{D44A3C67-CA6A-4864-8575-AD0BBA1B7BCE}"/>
    <cellStyle name="標準" xfId="0" builtinId="0"/>
    <cellStyle name="標準 2" xfId="3" xr:uid="{607DD81D-6AE2-4BFA-884F-F086222246A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zoomScaleNormal="100" zoomScaleSheetLayoutView="10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13" x14ac:dyDescent="0.2">
      <c r="A1" s="4" t="s">
        <v>95</v>
      </c>
      <c r="B1" s="6" t="s">
        <v>59</v>
      </c>
      <c r="C1" s="1" t="s">
        <v>61</v>
      </c>
      <c r="D1" s="1"/>
      <c r="E1" s="1"/>
      <c r="F1" s="1"/>
      <c r="G1" s="2"/>
    </row>
    <row r="2" spans="1:13" x14ac:dyDescent="0.2">
      <c r="A2" s="5" t="s">
        <v>80</v>
      </c>
      <c r="B2" s="9" t="s">
        <v>1</v>
      </c>
      <c r="C2" s="10" t="s">
        <v>4</v>
      </c>
      <c r="D2" s="11" t="s">
        <v>5</v>
      </c>
      <c r="E2" s="12" t="s">
        <v>0</v>
      </c>
      <c r="F2" s="8"/>
    </row>
    <row r="3" spans="1:13" x14ac:dyDescent="0.2">
      <c r="B3" s="18">
        <v>1644</v>
      </c>
      <c r="C3" s="30">
        <v>734</v>
      </c>
      <c r="D3" s="31">
        <v>889</v>
      </c>
      <c r="E3" s="32">
        <v>21</v>
      </c>
      <c r="F3" s="8">
        <f>SUM(C3:E3)</f>
        <v>1644</v>
      </c>
      <c r="G3" s="8" t="str">
        <f>IF(B3=F3,"○","×")</f>
        <v>○</v>
      </c>
    </row>
    <row r="4" spans="1:13" x14ac:dyDescent="0.2">
      <c r="B4" s="13">
        <v>100</v>
      </c>
      <c r="C4" s="14">
        <v>44.6</v>
      </c>
      <c r="D4" s="15">
        <v>54.1</v>
      </c>
      <c r="E4" s="16">
        <v>1.3</v>
      </c>
      <c r="F4" s="8">
        <f>SUM(C4:E4)</f>
        <v>100</v>
      </c>
      <c r="G4" s="8" t="str">
        <f>IF(B4=F4,"○","×")</f>
        <v>○</v>
      </c>
    </row>
    <row r="5" spans="1:13" s="22" customFormat="1" x14ac:dyDescent="0.2">
      <c r="A5" s="19"/>
      <c r="B5" s="20"/>
      <c r="C5" s="20">
        <v>1</v>
      </c>
      <c r="D5" s="20">
        <v>2</v>
      </c>
      <c r="E5" s="20"/>
      <c r="F5" s="21"/>
      <c r="G5" s="21"/>
      <c r="H5" s="21"/>
      <c r="I5" s="21"/>
      <c r="J5" s="21"/>
      <c r="K5" s="21"/>
      <c r="L5" s="21"/>
      <c r="M5" s="21"/>
    </row>
    <row r="7" spans="1:13" x14ac:dyDescent="0.2">
      <c r="B7" s="6" t="s">
        <v>60</v>
      </c>
      <c r="C7" s="1" t="s">
        <v>79</v>
      </c>
      <c r="D7" s="1"/>
      <c r="E7" s="1"/>
      <c r="F7" s="1"/>
      <c r="G7" s="2"/>
    </row>
    <row r="8" spans="1:13" x14ac:dyDescent="0.2">
      <c r="A8" s="5" t="s">
        <v>80</v>
      </c>
      <c r="B8" s="9" t="s">
        <v>1</v>
      </c>
      <c r="C8" s="23" t="s">
        <v>91</v>
      </c>
      <c r="D8" s="24" t="s">
        <v>6</v>
      </c>
      <c r="E8" s="25" t="s">
        <v>90</v>
      </c>
      <c r="F8" s="11" t="s">
        <v>7</v>
      </c>
      <c r="G8" s="11" t="s">
        <v>8</v>
      </c>
      <c r="H8" s="11" t="s">
        <v>9</v>
      </c>
      <c r="I8" s="11" t="s">
        <v>10</v>
      </c>
      <c r="J8" s="17" t="s">
        <v>11</v>
      </c>
      <c r="K8" s="12" t="s">
        <v>0</v>
      </c>
      <c r="L8" s="8"/>
    </row>
    <row r="9" spans="1:13" x14ac:dyDescent="0.2">
      <c r="B9" s="27">
        <f>B15</f>
        <v>1644</v>
      </c>
      <c r="C9" s="30">
        <f t="shared" ref="C9:D9" si="0">C15</f>
        <v>85</v>
      </c>
      <c r="D9" s="31">
        <f t="shared" si="0"/>
        <v>162</v>
      </c>
      <c r="E9" s="33">
        <f>C9+D9</f>
        <v>247</v>
      </c>
      <c r="F9" s="31">
        <f>E15</f>
        <v>210</v>
      </c>
      <c r="G9" s="31">
        <f t="shared" ref="G9:K9" si="1">F15</f>
        <v>247</v>
      </c>
      <c r="H9" s="31">
        <f t="shared" si="1"/>
        <v>297</v>
      </c>
      <c r="I9" s="31">
        <f t="shared" si="1"/>
        <v>305</v>
      </c>
      <c r="J9" s="31">
        <f t="shared" si="1"/>
        <v>308</v>
      </c>
      <c r="K9" s="32">
        <f t="shared" si="1"/>
        <v>30</v>
      </c>
      <c r="L9" s="8">
        <f>SUM(E9:K9)</f>
        <v>1644</v>
      </c>
      <c r="M9" s="8" t="str">
        <f>IF(B9=L9,"○","×")</f>
        <v>○</v>
      </c>
    </row>
    <row r="10" spans="1:13" x14ac:dyDescent="0.2">
      <c r="B10" s="13">
        <f>B16</f>
        <v>100</v>
      </c>
      <c r="C10" s="14">
        <f t="shared" ref="C10:D10" si="2">C16</f>
        <v>5.2</v>
      </c>
      <c r="D10" s="15">
        <f t="shared" si="2"/>
        <v>9.9</v>
      </c>
      <c r="E10" s="36">
        <f>E9/B9*100</f>
        <v>15.02433090024331</v>
      </c>
      <c r="F10" s="15">
        <f>E16</f>
        <v>12.8</v>
      </c>
      <c r="G10" s="15">
        <f t="shared" ref="G10:K10" si="3">F16</f>
        <v>15</v>
      </c>
      <c r="H10" s="15">
        <f t="shared" si="3"/>
        <v>18.100000000000001</v>
      </c>
      <c r="I10" s="15">
        <f t="shared" si="3"/>
        <v>18.600000000000001</v>
      </c>
      <c r="J10" s="15">
        <f t="shared" si="3"/>
        <v>18.7</v>
      </c>
      <c r="K10" s="16">
        <f t="shared" si="3"/>
        <v>1.8</v>
      </c>
      <c r="L10" s="8">
        <f>SUM(E10:K10)</f>
        <v>100.02433090024331</v>
      </c>
      <c r="M10" s="8" t="str">
        <f>IF(B10=L10,"○","×")</f>
        <v>×</v>
      </c>
    </row>
    <row r="11" spans="1:13" s="22" customFormat="1" x14ac:dyDescent="0.2">
      <c r="A11" s="19"/>
      <c r="B11" s="20"/>
      <c r="C11" s="20">
        <v>1</v>
      </c>
      <c r="D11" s="20">
        <v>2</v>
      </c>
      <c r="F11" s="20">
        <v>3</v>
      </c>
      <c r="G11" s="20">
        <v>4</v>
      </c>
      <c r="H11" s="20">
        <v>5</v>
      </c>
      <c r="I11" s="20">
        <v>6</v>
      </c>
      <c r="J11" s="20">
        <v>7</v>
      </c>
      <c r="K11" s="21"/>
      <c r="L11" s="21"/>
      <c r="M11" s="21"/>
    </row>
    <row r="12" spans="1:13" x14ac:dyDescent="0.2">
      <c r="B12" s="3" t="s">
        <v>92</v>
      </c>
    </row>
    <row r="13" spans="1:13" x14ac:dyDescent="0.2">
      <c r="B13" s="6" t="s">
        <v>60</v>
      </c>
      <c r="C13" s="1" t="s">
        <v>79</v>
      </c>
      <c r="D13" s="1"/>
      <c r="E13" s="1"/>
      <c r="F13" s="1"/>
      <c r="G13" s="2"/>
    </row>
    <row r="14" spans="1:13" x14ac:dyDescent="0.2">
      <c r="A14" s="5" t="s">
        <v>80</v>
      </c>
      <c r="B14" s="9" t="s">
        <v>1</v>
      </c>
      <c r="C14" s="10" t="s">
        <v>91</v>
      </c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7" t="s">
        <v>11</v>
      </c>
      <c r="J14" s="12" t="s">
        <v>0</v>
      </c>
      <c r="K14" s="8"/>
    </row>
    <row r="15" spans="1:13" x14ac:dyDescent="0.2">
      <c r="B15" s="27">
        <v>1644</v>
      </c>
      <c r="C15" s="30">
        <v>85</v>
      </c>
      <c r="D15" s="31">
        <v>162</v>
      </c>
      <c r="E15" s="31">
        <v>210</v>
      </c>
      <c r="F15" s="31">
        <v>247</v>
      </c>
      <c r="G15" s="31">
        <v>297</v>
      </c>
      <c r="H15" s="31">
        <v>305</v>
      </c>
      <c r="I15" s="31">
        <v>308</v>
      </c>
      <c r="J15" s="32">
        <v>30</v>
      </c>
      <c r="K15" s="8">
        <f>SUM(C15:J15)</f>
        <v>1644</v>
      </c>
      <c r="L15" s="8" t="str">
        <f>IF(B15=K15,"○","×")</f>
        <v>○</v>
      </c>
    </row>
    <row r="16" spans="1:13" x14ac:dyDescent="0.2">
      <c r="B16" s="13">
        <v>100</v>
      </c>
      <c r="C16" s="14">
        <v>5.2</v>
      </c>
      <c r="D16" s="15">
        <v>9.9</v>
      </c>
      <c r="E16" s="15">
        <v>12.8</v>
      </c>
      <c r="F16" s="15">
        <v>15</v>
      </c>
      <c r="G16" s="15">
        <v>18.100000000000001</v>
      </c>
      <c r="H16" s="15">
        <v>18.600000000000001</v>
      </c>
      <c r="I16" s="15">
        <v>18.7</v>
      </c>
      <c r="J16" s="16">
        <v>1.8</v>
      </c>
      <c r="K16" s="8">
        <f>SUM(C16:J16)</f>
        <v>100.10000000000001</v>
      </c>
      <c r="L16" s="8" t="str">
        <f>IF(B16=K16,"○","×")</f>
        <v>×</v>
      </c>
    </row>
    <row r="17" spans="1:13" s="22" customFormat="1" x14ac:dyDescent="0.2">
      <c r="A17" s="19"/>
      <c r="B17" s="20"/>
      <c r="C17" s="20">
        <v>1</v>
      </c>
      <c r="D17" s="20">
        <v>2</v>
      </c>
      <c r="E17" s="20">
        <v>3</v>
      </c>
      <c r="F17" s="20">
        <v>4</v>
      </c>
      <c r="G17" s="20">
        <v>5</v>
      </c>
      <c r="H17" s="20">
        <v>6</v>
      </c>
      <c r="I17" s="20">
        <v>7</v>
      </c>
      <c r="J17" s="21"/>
      <c r="K17" s="21"/>
      <c r="L17" s="21"/>
    </row>
    <row r="19" spans="1:13" x14ac:dyDescent="0.2">
      <c r="B19" s="6" t="s">
        <v>63</v>
      </c>
      <c r="C19" s="1" t="s">
        <v>62</v>
      </c>
      <c r="D19" s="1"/>
      <c r="E19" s="1"/>
      <c r="F19" s="1"/>
      <c r="G19" s="2"/>
    </row>
    <row r="20" spans="1:13" x14ac:dyDescent="0.2">
      <c r="A20" s="5" t="s">
        <v>80</v>
      </c>
      <c r="B20" s="9" t="s">
        <v>1</v>
      </c>
      <c r="C20" s="10" t="s">
        <v>12</v>
      </c>
      <c r="D20" s="11" t="s">
        <v>13</v>
      </c>
      <c r="E20" s="11" t="s">
        <v>14</v>
      </c>
      <c r="F20" s="11" t="s">
        <v>15</v>
      </c>
      <c r="G20" s="11" t="s">
        <v>16</v>
      </c>
      <c r="H20" s="12" t="s">
        <v>0</v>
      </c>
      <c r="I20" s="8"/>
      <c r="K20" s="29"/>
    </row>
    <row r="21" spans="1:13" x14ac:dyDescent="0.2">
      <c r="B21" s="27">
        <v>1644</v>
      </c>
      <c r="C21" s="30">
        <v>626</v>
      </c>
      <c r="D21" s="31">
        <v>285</v>
      </c>
      <c r="E21" s="31">
        <v>293</v>
      </c>
      <c r="F21" s="31">
        <v>268</v>
      </c>
      <c r="G21" s="31">
        <v>112</v>
      </c>
      <c r="H21" s="32">
        <v>60</v>
      </c>
      <c r="I21" s="8">
        <f>SUM(C21:H21)</f>
        <v>1644</v>
      </c>
      <c r="J21" s="8" t="str">
        <f>IF(B21=I21,"○","×")</f>
        <v>○</v>
      </c>
    </row>
    <row r="22" spans="1:13" x14ac:dyDescent="0.2">
      <c r="B22" s="13">
        <v>100</v>
      </c>
      <c r="C22" s="14">
        <v>38.1</v>
      </c>
      <c r="D22" s="15">
        <v>17.3</v>
      </c>
      <c r="E22" s="15">
        <v>17.8</v>
      </c>
      <c r="F22" s="15">
        <v>16.3</v>
      </c>
      <c r="G22" s="15">
        <v>6.8</v>
      </c>
      <c r="H22" s="16">
        <v>3.6</v>
      </c>
      <c r="I22" s="8">
        <f>SUM(C22:H22)</f>
        <v>99.899999999999991</v>
      </c>
      <c r="J22" s="8" t="str">
        <f>IF(B22=I22,"○","×")</f>
        <v>×</v>
      </c>
    </row>
    <row r="23" spans="1:13" s="22" customFormat="1" x14ac:dyDescent="0.2">
      <c r="A23" s="19"/>
      <c r="B23" s="20"/>
      <c r="C23" s="20">
        <v>1</v>
      </c>
      <c r="D23" s="20">
        <v>2</v>
      </c>
      <c r="E23" s="20">
        <v>3</v>
      </c>
      <c r="F23" s="20">
        <v>4</v>
      </c>
      <c r="G23" s="20">
        <v>5</v>
      </c>
      <c r="H23" s="21"/>
      <c r="I23" s="21"/>
      <c r="J23" s="21"/>
      <c r="K23" s="21"/>
      <c r="L23" s="21"/>
      <c r="M23" s="21"/>
    </row>
    <row r="25" spans="1:13" x14ac:dyDescent="0.2">
      <c r="B25" s="6" t="s">
        <v>64</v>
      </c>
      <c r="C25" s="1" t="s">
        <v>76</v>
      </c>
      <c r="D25" s="1"/>
      <c r="E25" s="1"/>
      <c r="F25" s="1"/>
      <c r="G25" s="2"/>
      <c r="K25" s="26"/>
    </row>
    <row r="26" spans="1:13" ht="21.6" x14ac:dyDescent="0.2">
      <c r="A26" s="5" t="s">
        <v>80</v>
      </c>
      <c r="B26" s="9" t="s">
        <v>1</v>
      </c>
      <c r="C26" s="10" t="s">
        <v>53</v>
      </c>
      <c r="D26" s="11" t="s">
        <v>54</v>
      </c>
      <c r="E26" s="11" t="s">
        <v>55</v>
      </c>
      <c r="F26" s="11" t="s">
        <v>56</v>
      </c>
      <c r="G26" s="12" t="s">
        <v>0</v>
      </c>
      <c r="H26" s="8"/>
    </row>
    <row r="27" spans="1:13" x14ac:dyDescent="0.2">
      <c r="B27" s="27">
        <v>1644</v>
      </c>
      <c r="C27" s="30">
        <v>4</v>
      </c>
      <c r="D27" s="31">
        <v>25</v>
      </c>
      <c r="E27" s="31">
        <v>32</v>
      </c>
      <c r="F27" s="31">
        <v>1567</v>
      </c>
      <c r="G27" s="32">
        <v>16</v>
      </c>
      <c r="H27" s="8">
        <f>SUM(C27:G27)</f>
        <v>1644</v>
      </c>
      <c r="I27" s="8" t="str">
        <f>IF(B27=H27,"○","×")</f>
        <v>○</v>
      </c>
    </row>
    <row r="28" spans="1:13" x14ac:dyDescent="0.2">
      <c r="B28" s="13">
        <v>100</v>
      </c>
      <c r="C28" s="14">
        <v>0.2</v>
      </c>
      <c r="D28" s="15">
        <v>1.5</v>
      </c>
      <c r="E28" s="15">
        <v>1.9</v>
      </c>
      <c r="F28" s="15">
        <v>95.3</v>
      </c>
      <c r="G28" s="16">
        <v>1</v>
      </c>
      <c r="H28" s="8">
        <f>SUM(C28:G28)</f>
        <v>99.899999999999991</v>
      </c>
      <c r="I28" s="8" t="str">
        <f>IF(B28=H28,"○","×")</f>
        <v>×</v>
      </c>
    </row>
    <row r="29" spans="1:13" s="22" customFormat="1" x14ac:dyDescent="0.2">
      <c r="A29" s="19"/>
      <c r="B29" s="20"/>
      <c r="C29" s="20">
        <v>1</v>
      </c>
      <c r="D29" s="20">
        <v>2</v>
      </c>
      <c r="E29" s="20">
        <v>3</v>
      </c>
      <c r="F29" s="20">
        <v>4</v>
      </c>
      <c r="G29" s="21"/>
      <c r="H29" s="21"/>
      <c r="I29" s="21"/>
      <c r="J29" s="21"/>
      <c r="K29" s="21"/>
      <c r="L29" s="21"/>
      <c r="M29" s="21"/>
    </row>
    <row r="31" spans="1:13" x14ac:dyDescent="0.2">
      <c r="B31" s="6" t="s">
        <v>66</v>
      </c>
      <c r="C31" s="1" t="s">
        <v>77</v>
      </c>
      <c r="D31" s="1"/>
      <c r="E31" s="1"/>
      <c r="F31" s="1"/>
      <c r="G31" s="2"/>
    </row>
    <row r="32" spans="1:13" ht="32.4" x14ac:dyDescent="0.2">
      <c r="A32" s="5" t="s">
        <v>80</v>
      </c>
      <c r="B32" s="9" t="s">
        <v>1</v>
      </c>
      <c r="C32" s="10" t="s">
        <v>3</v>
      </c>
      <c r="D32" s="11" t="s">
        <v>57</v>
      </c>
      <c r="E32" s="11" t="s">
        <v>58</v>
      </c>
      <c r="F32" s="12" t="s">
        <v>0</v>
      </c>
      <c r="G32" s="8"/>
    </row>
    <row r="33" spans="1:13" x14ac:dyDescent="0.2">
      <c r="B33" s="27">
        <v>1644</v>
      </c>
      <c r="C33" s="30">
        <v>741</v>
      </c>
      <c r="D33" s="31">
        <v>403</v>
      </c>
      <c r="E33" s="31">
        <v>484</v>
      </c>
      <c r="F33" s="32">
        <v>16</v>
      </c>
      <c r="G33" s="8">
        <f>SUM(C33:F33)</f>
        <v>1644</v>
      </c>
      <c r="H33" s="8" t="str">
        <f>IF(B33=G33,"○","×")</f>
        <v>○</v>
      </c>
    </row>
    <row r="34" spans="1:13" x14ac:dyDescent="0.2">
      <c r="B34" s="13">
        <v>100</v>
      </c>
      <c r="C34" s="14">
        <v>45.1</v>
      </c>
      <c r="D34" s="15">
        <v>24.5</v>
      </c>
      <c r="E34" s="15">
        <v>29.4</v>
      </c>
      <c r="F34" s="16">
        <v>1</v>
      </c>
      <c r="G34" s="8">
        <f>SUM(C34:F34)</f>
        <v>100</v>
      </c>
      <c r="H34" s="8" t="str">
        <f>IF(B34=G34,"○","×")</f>
        <v>○</v>
      </c>
    </row>
    <row r="35" spans="1:13" s="22" customFormat="1" x14ac:dyDescent="0.2">
      <c r="A35" s="19"/>
      <c r="B35" s="20"/>
      <c r="C35" s="20">
        <v>1</v>
      </c>
      <c r="D35" s="20">
        <v>2</v>
      </c>
      <c r="E35" s="20">
        <v>3</v>
      </c>
      <c r="F35" s="21"/>
      <c r="G35" s="21"/>
      <c r="H35" s="21"/>
      <c r="I35" s="21"/>
      <c r="J35" s="21"/>
      <c r="K35" s="21"/>
      <c r="L35" s="21"/>
      <c r="M35" s="21"/>
    </row>
    <row r="37" spans="1:13" x14ac:dyDescent="0.2">
      <c r="B37" s="6" t="s">
        <v>68</v>
      </c>
      <c r="C37" s="1" t="s">
        <v>78</v>
      </c>
      <c r="D37" s="1"/>
      <c r="E37" s="1"/>
      <c r="F37" s="1"/>
      <c r="G37" s="2"/>
    </row>
    <row r="38" spans="1:13" x14ac:dyDescent="0.2">
      <c r="A38" s="5" t="s">
        <v>80</v>
      </c>
      <c r="B38" s="9" t="s">
        <v>96</v>
      </c>
      <c r="C38" s="10" t="s">
        <v>97</v>
      </c>
      <c r="D38" s="11" t="s">
        <v>98</v>
      </c>
      <c r="E38" s="11" t="s">
        <v>99</v>
      </c>
      <c r="F38" s="11" t="s">
        <v>100</v>
      </c>
      <c r="G38" s="11" t="s">
        <v>101</v>
      </c>
      <c r="H38" s="12" t="s">
        <v>102</v>
      </c>
      <c r="I38" s="8"/>
    </row>
    <row r="39" spans="1:13" x14ac:dyDescent="0.2">
      <c r="B39" s="27">
        <v>1644</v>
      </c>
      <c r="C39" s="30">
        <v>199</v>
      </c>
      <c r="D39" s="31">
        <v>207</v>
      </c>
      <c r="E39" s="31">
        <v>141</v>
      </c>
      <c r="F39" s="31">
        <v>1038</v>
      </c>
      <c r="G39" s="31">
        <v>24</v>
      </c>
      <c r="H39" s="32">
        <v>35</v>
      </c>
      <c r="I39" s="8">
        <f>SUM(C39:H39)</f>
        <v>1644</v>
      </c>
      <c r="J39" s="8" t="str">
        <f>IF(B39=I39,"○","×")</f>
        <v>○</v>
      </c>
    </row>
    <row r="40" spans="1:13" x14ac:dyDescent="0.2">
      <c r="B40" s="13">
        <v>100</v>
      </c>
      <c r="C40" s="14">
        <v>12.1</v>
      </c>
      <c r="D40" s="15">
        <v>12.6</v>
      </c>
      <c r="E40" s="15">
        <v>8.6</v>
      </c>
      <c r="F40" s="15">
        <v>63.1</v>
      </c>
      <c r="G40" s="15">
        <v>1.5</v>
      </c>
      <c r="H40" s="16">
        <v>2.1</v>
      </c>
      <c r="I40" s="8">
        <f>SUM(C40:H40)</f>
        <v>100</v>
      </c>
      <c r="J40" s="8" t="str">
        <f>IF(B40=I40,"○","×")</f>
        <v>○</v>
      </c>
    </row>
    <row r="41" spans="1:13" s="22" customFormat="1" x14ac:dyDescent="0.2">
      <c r="A41" s="19"/>
      <c r="B41" s="20"/>
      <c r="C41" s="20">
        <v>1</v>
      </c>
      <c r="D41" s="20">
        <v>2</v>
      </c>
      <c r="E41" s="20">
        <v>3</v>
      </c>
      <c r="F41" s="20">
        <v>4</v>
      </c>
      <c r="G41" s="20">
        <v>5</v>
      </c>
      <c r="H41" s="21"/>
      <c r="I41" s="21"/>
      <c r="J41" s="21"/>
      <c r="K41" s="21"/>
      <c r="L41" s="21"/>
      <c r="M41" s="21"/>
    </row>
    <row r="43" spans="1:13" x14ac:dyDescent="0.2">
      <c r="B43" s="6" t="s">
        <v>70</v>
      </c>
      <c r="C43" s="1" t="s">
        <v>65</v>
      </c>
      <c r="D43" s="1"/>
      <c r="E43" s="1"/>
      <c r="F43" s="1"/>
      <c r="G43" s="2"/>
    </row>
    <row r="44" spans="1:13" ht="21.6" x14ac:dyDescent="0.2">
      <c r="A44" s="5" t="s">
        <v>80</v>
      </c>
      <c r="B44" s="9" t="s">
        <v>96</v>
      </c>
      <c r="C44" s="10" t="s">
        <v>103</v>
      </c>
      <c r="D44" s="11" t="s">
        <v>104</v>
      </c>
      <c r="E44" s="11" t="s">
        <v>105</v>
      </c>
      <c r="F44" s="12" t="s">
        <v>102</v>
      </c>
      <c r="G44" s="8"/>
    </row>
    <row r="45" spans="1:13" x14ac:dyDescent="0.2">
      <c r="B45" s="27">
        <v>1644</v>
      </c>
      <c r="C45" s="30">
        <v>484</v>
      </c>
      <c r="D45" s="31">
        <v>1007</v>
      </c>
      <c r="E45" s="31">
        <v>132</v>
      </c>
      <c r="F45" s="32">
        <v>21</v>
      </c>
      <c r="G45" s="8">
        <f>SUM(C45:F45)</f>
        <v>1644</v>
      </c>
      <c r="H45" s="8" t="str">
        <f>IF(B45=G45,"○","×")</f>
        <v>○</v>
      </c>
    </row>
    <row r="46" spans="1:13" x14ac:dyDescent="0.2">
      <c r="B46" s="13">
        <v>100</v>
      </c>
      <c r="C46" s="14">
        <v>29.4</v>
      </c>
      <c r="D46" s="15">
        <v>61.3</v>
      </c>
      <c r="E46" s="15">
        <v>8</v>
      </c>
      <c r="F46" s="16">
        <v>1.3</v>
      </c>
      <c r="G46" s="8">
        <f>SUM(C46:F46)</f>
        <v>99.999999999999986</v>
      </c>
      <c r="H46" s="8" t="str">
        <f>IF(B46=G46,"○","×")</f>
        <v>○</v>
      </c>
    </row>
    <row r="47" spans="1:13" s="22" customFormat="1" x14ac:dyDescent="0.2">
      <c r="A47" s="19"/>
      <c r="B47" s="20"/>
      <c r="C47" s="20">
        <v>1</v>
      </c>
      <c r="D47" s="20">
        <v>2</v>
      </c>
      <c r="E47" s="20">
        <v>3</v>
      </c>
      <c r="F47" s="21"/>
      <c r="G47" s="21"/>
      <c r="H47" s="21"/>
      <c r="I47" s="21"/>
      <c r="J47" s="21"/>
      <c r="K47" s="21"/>
      <c r="L47" s="21"/>
      <c r="M47" s="21"/>
    </row>
    <row r="49" spans="1:14" x14ac:dyDescent="0.2">
      <c r="B49" s="6" t="s">
        <v>72</v>
      </c>
      <c r="C49" s="1" t="s">
        <v>67</v>
      </c>
      <c r="D49" s="1"/>
      <c r="E49" s="1"/>
      <c r="F49" s="1"/>
      <c r="G49" s="2"/>
    </row>
    <row r="50" spans="1:14" ht="43.2" x14ac:dyDescent="0.2">
      <c r="A50" s="5" t="s">
        <v>80</v>
      </c>
      <c r="B50" s="9" t="s">
        <v>1</v>
      </c>
      <c r="C50" s="10" t="s">
        <v>36</v>
      </c>
      <c r="D50" s="11" t="s">
        <v>37</v>
      </c>
      <c r="E50" s="11" t="s">
        <v>38</v>
      </c>
      <c r="F50" s="11" t="s">
        <v>39</v>
      </c>
      <c r="G50" s="11" t="s">
        <v>40</v>
      </c>
      <c r="H50" s="11" t="s">
        <v>2</v>
      </c>
      <c r="I50" s="12" t="s">
        <v>0</v>
      </c>
      <c r="J50" s="8"/>
    </row>
    <row r="51" spans="1:14" x14ac:dyDescent="0.2">
      <c r="B51" s="27">
        <v>1644</v>
      </c>
      <c r="C51" s="30">
        <v>144</v>
      </c>
      <c r="D51" s="31">
        <v>395</v>
      </c>
      <c r="E51" s="31">
        <v>840</v>
      </c>
      <c r="F51" s="31">
        <v>205</v>
      </c>
      <c r="G51" s="31">
        <v>13</v>
      </c>
      <c r="H51" s="31">
        <v>23</v>
      </c>
      <c r="I51" s="32">
        <v>24</v>
      </c>
      <c r="J51" s="8">
        <f>SUM(C51:I51)</f>
        <v>1644</v>
      </c>
      <c r="K51" s="8" t="str">
        <f>IF(B51=J51,"○","×")</f>
        <v>○</v>
      </c>
      <c r="L51" s="8"/>
    </row>
    <row r="52" spans="1:14" x14ac:dyDescent="0.2">
      <c r="B52" s="13">
        <v>100</v>
      </c>
      <c r="C52" s="14">
        <v>8.8000000000000007</v>
      </c>
      <c r="D52" s="15">
        <v>24</v>
      </c>
      <c r="E52" s="15">
        <v>51.1</v>
      </c>
      <c r="F52" s="15">
        <v>12.5</v>
      </c>
      <c r="G52" s="15">
        <v>0.8</v>
      </c>
      <c r="H52" s="15">
        <v>1.4</v>
      </c>
      <c r="I52" s="16">
        <v>1.5</v>
      </c>
      <c r="J52" s="8">
        <f t="shared" ref="J52" si="4">SUM(C52:I52)</f>
        <v>100.10000000000001</v>
      </c>
      <c r="K52" s="8" t="str">
        <f t="shared" ref="K52" si="5">IF(B52=J52,"○","×")</f>
        <v>×</v>
      </c>
    </row>
    <row r="53" spans="1:14" s="22" customFormat="1" x14ac:dyDescent="0.2">
      <c r="A53" s="19"/>
      <c r="B53" s="20"/>
      <c r="C53" s="20">
        <v>1</v>
      </c>
      <c r="D53" s="20">
        <v>2</v>
      </c>
      <c r="E53" s="20">
        <v>3</v>
      </c>
      <c r="F53" s="20">
        <v>4</v>
      </c>
      <c r="G53" s="20">
        <v>5</v>
      </c>
      <c r="H53" s="20">
        <v>6</v>
      </c>
      <c r="I53" s="21"/>
      <c r="K53" s="21"/>
      <c r="L53" s="21"/>
      <c r="M53" s="21"/>
    </row>
    <row r="55" spans="1:14" x14ac:dyDescent="0.2">
      <c r="B55" s="6" t="s">
        <v>74</v>
      </c>
      <c r="C55" s="1" t="s">
        <v>69</v>
      </c>
      <c r="D55" s="1"/>
      <c r="E55" s="1"/>
      <c r="F55" s="1"/>
      <c r="G55" s="2"/>
    </row>
    <row r="56" spans="1:14" ht="54" x14ac:dyDescent="0.2">
      <c r="A56" s="5" t="s">
        <v>81</v>
      </c>
      <c r="B56" s="9" t="s">
        <v>1</v>
      </c>
      <c r="C56" s="10" t="s">
        <v>41</v>
      </c>
      <c r="D56" s="11" t="s">
        <v>42</v>
      </c>
      <c r="E56" s="11" t="s">
        <v>17</v>
      </c>
      <c r="F56" s="11" t="s">
        <v>18</v>
      </c>
      <c r="G56" s="11" t="s">
        <v>19</v>
      </c>
      <c r="H56" s="11" t="s">
        <v>82</v>
      </c>
      <c r="I56" s="11" t="s">
        <v>43</v>
      </c>
      <c r="J56" s="11" t="s">
        <v>44</v>
      </c>
      <c r="K56" s="11" t="s">
        <v>35</v>
      </c>
      <c r="L56" s="12" t="s">
        <v>0</v>
      </c>
      <c r="M56" s="8" t="s">
        <v>89</v>
      </c>
    </row>
    <row r="57" spans="1:14" x14ac:dyDescent="0.2">
      <c r="B57" s="27">
        <v>1644</v>
      </c>
      <c r="C57" s="30">
        <v>96</v>
      </c>
      <c r="D57" s="31">
        <v>77</v>
      </c>
      <c r="E57" s="31">
        <v>207</v>
      </c>
      <c r="F57" s="31">
        <v>148</v>
      </c>
      <c r="G57" s="31">
        <v>174</v>
      </c>
      <c r="H57" s="31">
        <v>187</v>
      </c>
      <c r="I57" s="31">
        <v>474</v>
      </c>
      <c r="J57" s="31">
        <v>490</v>
      </c>
      <c r="K57" s="31">
        <v>353</v>
      </c>
      <c r="L57" s="34">
        <v>43</v>
      </c>
      <c r="M57" s="8">
        <f>SUM(C57:L57)</f>
        <v>2249</v>
      </c>
    </row>
    <row r="58" spans="1:14" x14ac:dyDescent="0.2">
      <c r="B58" s="35">
        <v>100</v>
      </c>
      <c r="C58" s="14">
        <v>5.8</v>
      </c>
      <c r="D58" s="15">
        <v>4.7</v>
      </c>
      <c r="E58" s="15">
        <v>12.6</v>
      </c>
      <c r="F58" s="15">
        <v>9</v>
      </c>
      <c r="G58" s="15">
        <v>10.6</v>
      </c>
      <c r="H58" s="15">
        <v>11.4</v>
      </c>
      <c r="I58" s="15">
        <v>28.8</v>
      </c>
      <c r="J58" s="15">
        <v>29.8</v>
      </c>
      <c r="K58" s="15">
        <v>21.5</v>
      </c>
      <c r="L58" s="16">
        <v>2.6</v>
      </c>
    </row>
    <row r="59" spans="1:14" s="22" customFormat="1" x14ac:dyDescent="0.2">
      <c r="A59" s="19"/>
      <c r="B59" s="20"/>
      <c r="C59" s="20">
        <v>1</v>
      </c>
      <c r="D59" s="20">
        <v>1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1</v>
      </c>
      <c r="K59" s="20">
        <v>1</v>
      </c>
      <c r="L59" s="20">
        <v>2</v>
      </c>
      <c r="M59" s="21"/>
    </row>
    <row r="61" spans="1:14" x14ac:dyDescent="0.2">
      <c r="B61" s="6" t="s">
        <v>83</v>
      </c>
      <c r="C61" s="1" t="s">
        <v>71</v>
      </c>
      <c r="D61" s="1"/>
      <c r="E61" s="1"/>
      <c r="F61" s="1"/>
      <c r="G61" s="2"/>
    </row>
    <row r="62" spans="1:14" ht="43.2" x14ac:dyDescent="0.2">
      <c r="A62" s="5" t="s">
        <v>80</v>
      </c>
      <c r="B62" s="9" t="s">
        <v>1</v>
      </c>
      <c r="C62" s="10" t="s">
        <v>20</v>
      </c>
      <c r="D62" s="11" t="s">
        <v>93</v>
      </c>
      <c r="E62" s="11" t="s">
        <v>21</v>
      </c>
      <c r="F62" s="11" t="s">
        <v>33</v>
      </c>
      <c r="G62" s="11" t="s">
        <v>51</v>
      </c>
      <c r="H62" s="11" t="s">
        <v>22</v>
      </c>
      <c r="I62" s="11" t="s">
        <v>94</v>
      </c>
      <c r="J62" s="11" t="s">
        <v>23</v>
      </c>
      <c r="K62" s="11" t="s">
        <v>2</v>
      </c>
      <c r="L62" s="12" t="s">
        <v>0</v>
      </c>
      <c r="M62" s="8"/>
    </row>
    <row r="63" spans="1:14" x14ac:dyDescent="0.2">
      <c r="B63" s="27">
        <v>1644</v>
      </c>
      <c r="C63" s="30">
        <v>112</v>
      </c>
      <c r="D63" s="31">
        <v>31</v>
      </c>
      <c r="E63" s="31">
        <v>195</v>
      </c>
      <c r="F63" s="31">
        <v>445</v>
      </c>
      <c r="G63" s="31">
        <v>336</v>
      </c>
      <c r="H63" s="31">
        <v>119</v>
      </c>
      <c r="I63" s="31">
        <v>115</v>
      </c>
      <c r="J63" s="31">
        <v>246</v>
      </c>
      <c r="K63" s="31">
        <v>19</v>
      </c>
      <c r="L63" s="32">
        <v>26</v>
      </c>
      <c r="M63" s="8">
        <f>SUM(C63:L63)</f>
        <v>1644</v>
      </c>
      <c r="N63" s="8" t="str">
        <f>IF(B63=M63,"○","×")</f>
        <v>○</v>
      </c>
    </row>
    <row r="64" spans="1:14" x14ac:dyDescent="0.2">
      <c r="B64" s="13">
        <v>100</v>
      </c>
      <c r="C64" s="14">
        <v>6.8</v>
      </c>
      <c r="D64" s="15">
        <v>1.9</v>
      </c>
      <c r="E64" s="15">
        <v>11.9</v>
      </c>
      <c r="F64" s="15">
        <v>27.1</v>
      </c>
      <c r="G64" s="15">
        <v>20.399999999999999</v>
      </c>
      <c r="H64" s="15">
        <v>7.2</v>
      </c>
      <c r="I64" s="15">
        <v>7</v>
      </c>
      <c r="J64" s="15">
        <v>15</v>
      </c>
      <c r="K64" s="15">
        <v>1.2</v>
      </c>
      <c r="L64" s="16">
        <v>1.6</v>
      </c>
      <c r="M64" s="8">
        <f>SUM(C64:L64)</f>
        <v>100.1</v>
      </c>
      <c r="N64" s="8" t="str">
        <f>IF(B64=M64,"○","×")</f>
        <v>×</v>
      </c>
    </row>
    <row r="65" spans="1:23" s="22" customFormat="1" x14ac:dyDescent="0.2">
      <c r="A65" s="19"/>
      <c r="B65" s="20"/>
      <c r="C65" s="20">
        <v>1</v>
      </c>
      <c r="D65" s="20">
        <v>2</v>
      </c>
      <c r="E65" s="20">
        <v>3</v>
      </c>
      <c r="F65" s="20">
        <v>4</v>
      </c>
      <c r="G65" s="20">
        <v>5</v>
      </c>
      <c r="H65" s="20">
        <v>6</v>
      </c>
      <c r="I65" s="20">
        <v>7</v>
      </c>
      <c r="J65" s="20">
        <v>8</v>
      </c>
      <c r="K65" s="20">
        <v>9</v>
      </c>
      <c r="L65" s="21"/>
      <c r="M65" s="21"/>
    </row>
    <row r="67" spans="1:23" x14ac:dyDescent="0.2">
      <c r="B67" s="6" t="s">
        <v>84</v>
      </c>
      <c r="C67" s="1" t="s">
        <v>73</v>
      </c>
      <c r="D67" s="1"/>
      <c r="E67" s="1"/>
      <c r="F67" s="1"/>
      <c r="G67" s="2"/>
    </row>
    <row r="68" spans="1:23" ht="43.2" x14ac:dyDescent="0.2">
      <c r="A68" s="5" t="s">
        <v>80</v>
      </c>
      <c r="B68" s="9" t="s">
        <v>1</v>
      </c>
      <c r="C68" s="10" t="s">
        <v>24</v>
      </c>
      <c r="D68" s="11" t="s">
        <v>25</v>
      </c>
      <c r="E68" s="11" t="s">
        <v>26</v>
      </c>
      <c r="F68" s="11" t="s">
        <v>45</v>
      </c>
      <c r="G68" s="11" t="s">
        <v>34</v>
      </c>
      <c r="H68" s="17" t="s">
        <v>27</v>
      </c>
      <c r="I68" s="11" t="s">
        <v>28</v>
      </c>
      <c r="J68" s="17" t="s">
        <v>29</v>
      </c>
      <c r="K68" s="11" t="s">
        <v>50</v>
      </c>
      <c r="L68" s="17" t="s">
        <v>85</v>
      </c>
      <c r="M68" s="11" t="s">
        <v>86</v>
      </c>
      <c r="N68" s="11" t="s">
        <v>46</v>
      </c>
      <c r="O68" s="11" t="s">
        <v>47</v>
      </c>
      <c r="P68" s="11" t="s">
        <v>87</v>
      </c>
      <c r="Q68" s="11" t="s">
        <v>48</v>
      </c>
      <c r="R68" s="11" t="s">
        <v>49</v>
      </c>
      <c r="S68" s="11" t="s">
        <v>52</v>
      </c>
      <c r="T68" s="11" t="s">
        <v>2</v>
      </c>
      <c r="U68" s="12" t="s">
        <v>0</v>
      </c>
      <c r="V68" s="8"/>
    </row>
    <row r="69" spans="1:23" x14ac:dyDescent="0.2">
      <c r="B69" s="7">
        <v>1119</v>
      </c>
      <c r="C69" s="30">
        <v>20</v>
      </c>
      <c r="D69" s="31">
        <v>1</v>
      </c>
      <c r="E69" s="31">
        <v>0</v>
      </c>
      <c r="F69" s="31">
        <v>1</v>
      </c>
      <c r="G69" s="31">
        <v>66</v>
      </c>
      <c r="H69" s="31">
        <v>225</v>
      </c>
      <c r="I69" s="31">
        <v>22</v>
      </c>
      <c r="J69" s="31">
        <v>29</v>
      </c>
      <c r="K69" s="31">
        <v>36</v>
      </c>
      <c r="L69" s="31">
        <v>119</v>
      </c>
      <c r="M69" s="31">
        <v>30</v>
      </c>
      <c r="N69" s="31">
        <v>16</v>
      </c>
      <c r="O69" s="31">
        <v>44</v>
      </c>
      <c r="P69" s="31">
        <v>63</v>
      </c>
      <c r="Q69" s="31">
        <v>176</v>
      </c>
      <c r="R69" s="31">
        <v>171</v>
      </c>
      <c r="S69" s="31">
        <v>50</v>
      </c>
      <c r="T69" s="31">
        <v>21</v>
      </c>
      <c r="U69" s="32">
        <v>29</v>
      </c>
      <c r="V69" s="8">
        <f>SUM(C69:U69)</f>
        <v>1119</v>
      </c>
      <c r="W69" s="8" t="str">
        <f>IF(B69=V69,"○","×")</f>
        <v>○</v>
      </c>
    </row>
    <row r="70" spans="1:23" x14ac:dyDescent="0.2">
      <c r="B70" s="13">
        <v>100</v>
      </c>
      <c r="C70" s="14">
        <v>1.8</v>
      </c>
      <c r="D70" s="15">
        <v>0.1</v>
      </c>
      <c r="E70" s="15">
        <v>0</v>
      </c>
      <c r="F70" s="15">
        <v>0.1</v>
      </c>
      <c r="G70" s="15">
        <v>5.9</v>
      </c>
      <c r="H70" s="15">
        <v>20.100000000000001</v>
      </c>
      <c r="I70" s="15">
        <v>2</v>
      </c>
      <c r="J70" s="15">
        <v>2.6</v>
      </c>
      <c r="K70" s="15">
        <v>3.2</v>
      </c>
      <c r="L70" s="15">
        <v>10.6</v>
      </c>
      <c r="M70" s="15">
        <v>2.7</v>
      </c>
      <c r="N70" s="15">
        <v>1.4</v>
      </c>
      <c r="O70" s="15">
        <v>3.9</v>
      </c>
      <c r="P70" s="15">
        <v>5.6</v>
      </c>
      <c r="Q70" s="15">
        <v>15.7</v>
      </c>
      <c r="R70" s="15">
        <v>15.3</v>
      </c>
      <c r="S70" s="15">
        <v>4.5</v>
      </c>
      <c r="T70" s="15">
        <v>1.9</v>
      </c>
      <c r="U70" s="16">
        <v>2.6</v>
      </c>
      <c r="V70" s="8">
        <f>SUM(C70:U70)</f>
        <v>100</v>
      </c>
      <c r="W70" s="8" t="str">
        <f>IF(B70=V70,"○","×")</f>
        <v>○</v>
      </c>
    </row>
    <row r="71" spans="1:23" s="22" customFormat="1" x14ac:dyDescent="0.2">
      <c r="A71" s="19"/>
      <c r="B71" s="20"/>
      <c r="C71" s="20">
        <v>1</v>
      </c>
      <c r="D71" s="20">
        <v>2</v>
      </c>
      <c r="E71" s="20">
        <v>3</v>
      </c>
      <c r="F71" s="20">
        <v>4</v>
      </c>
      <c r="G71" s="20">
        <v>5</v>
      </c>
      <c r="H71" s="20">
        <v>6</v>
      </c>
      <c r="I71" s="20">
        <v>7</v>
      </c>
      <c r="J71" s="20">
        <v>8</v>
      </c>
      <c r="K71" s="20">
        <v>9</v>
      </c>
      <c r="L71" s="20">
        <v>10</v>
      </c>
      <c r="M71" s="20">
        <v>11</v>
      </c>
      <c r="N71" s="20">
        <v>12</v>
      </c>
      <c r="O71" s="20">
        <v>13</v>
      </c>
      <c r="P71" s="20">
        <v>14</v>
      </c>
      <c r="Q71" s="20">
        <v>15</v>
      </c>
      <c r="R71" s="20">
        <v>16</v>
      </c>
      <c r="S71" s="20">
        <v>17</v>
      </c>
      <c r="T71" s="20">
        <v>18</v>
      </c>
      <c r="V71" s="28"/>
      <c r="W71" s="28"/>
    </row>
    <row r="73" spans="1:23" x14ac:dyDescent="0.2">
      <c r="B73" s="6" t="s">
        <v>88</v>
      </c>
      <c r="C73" s="1" t="s">
        <v>75</v>
      </c>
      <c r="D73" s="1"/>
      <c r="E73" s="1"/>
      <c r="F73" s="1"/>
      <c r="G73" s="2"/>
    </row>
    <row r="74" spans="1:23" ht="32.4" x14ac:dyDescent="0.2">
      <c r="A74" s="5" t="s">
        <v>80</v>
      </c>
      <c r="B74" s="9" t="s">
        <v>1</v>
      </c>
      <c r="C74" s="10" t="s">
        <v>30</v>
      </c>
      <c r="D74" s="11" t="s">
        <v>31</v>
      </c>
      <c r="E74" s="11" t="s">
        <v>32</v>
      </c>
      <c r="F74" s="12" t="s">
        <v>0</v>
      </c>
      <c r="G74" s="1"/>
    </row>
    <row r="75" spans="1:23" x14ac:dyDescent="0.2">
      <c r="B75" s="7">
        <v>1238</v>
      </c>
      <c r="C75" s="30">
        <v>525</v>
      </c>
      <c r="D75" s="31">
        <v>315</v>
      </c>
      <c r="E75" s="31">
        <v>222</v>
      </c>
      <c r="F75" s="32">
        <v>176</v>
      </c>
      <c r="G75" s="8">
        <f>SUM(C75:F75)</f>
        <v>1238</v>
      </c>
      <c r="H75" s="8" t="str">
        <f>IF(B75=G75,"○","×")</f>
        <v>○</v>
      </c>
    </row>
    <row r="76" spans="1:23" x14ac:dyDescent="0.2">
      <c r="B76" s="13">
        <v>100</v>
      </c>
      <c r="C76" s="14">
        <v>42.4</v>
      </c>
      <c r="D76" s="15">
        <v>25.4</v>
      </c>
      <c r="E76" s="15">
        <v>17.899999999999999</v>
      </c>
      <c r="F76" s="16">
        <v>14.2</v>
      </c>
      <c r="G76" s="1">
        <f>SUM(C76:F76)</f>
        <v>99.899999999999991</v>
      </c>
      <c r="H76" s="8" t="str">
        <f>IF(B76=G76,"○","×")</f>
        <v>×</v>
      </c>
    </row>
    <row r="77" spans="1:23" s="22" customFormat="1" x14ac:dyDescent="0.2">
      <c r="A77" s="19"/>
      <c r="B77" s="20"/>
      <c r="C77" s="20">
        <v>1</v>
      </c>
      <c r="D77" s="20">
        <v>2</v>
      </c>
      <c r="E77" s="20">
        <v>3</v>
      </c>
      <c r="F77" s="21"/>
      <c r="G77" s="28"/>
      <c r="H77" s="21"/>
      <c r="I77" s="21"/>
      <c r="J77" s="21"/>
      <c r="K77" s="21"/>
      <c r="L77" s="21"/>
    </row>
  </sheetData>
  <phoneticPr fontId="2"/>
  <pageMargins left="0.39370078740157483" right="0" top="0.59055118110236227" bottom="0.59055118110236227" header="0.31496062992125984" footer="0.51181102362204722"/>
  <pageSetup paperSize="9" scale="46" orientation="landscape"/>
  <headerFooter alignWithMargins="0">
    <oddHeader>&amp;F</oddHeader>
  </headerFooter>
  <rowBreaks count="1" manualBreakCount="1">
    <brk id="7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30B5-A3A3-4E5D-B8E7-9054EB41D070}">
  <dimension ref="A1:V164"/>
  <sheetViews>
    <sheetView zoomScale="80" zoomScaleNormal="8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22" x14ac:dyDescent="0.2">
      <c r="B1" s="6" t="s">
        <v>268</v>
      </c>
      <c r="C1" s="1" t="s">
        <v>267</v>
      </c>
      <c r="D1" s="1"/>
      <c r="E1" s="1"/>
      <c r="F1" s="1"/>
      <c r="G1" s="2"/>
    </row>
    <row r="2" spans="1:22" ht="21.6" x14ac:dyDescent="0.2">
      <c r="A2" s="5" t="s">
        <v>80</v>
      </c>
      <c r="B2" s="9" t="s">
        <v>1</v>
      </c>
      <c r="C2" s="10" t="s">
        <v>266</v>
      </c>
      <c r="D2" s="11" t="s">
        <v>265</v>
      </c>
      <c r="E2" s="17" t="s">
        <v>264</v>
      </c>
      <c r="F2" s="11" t="s">
        <v>246</v>
      </c>
      <c r="G2" s="12" t="s">
        <v>0</v>
      </c>
    </row>
    <row r="3" spans="1:22" x14ac:dyDescent="0.2">
      <c r="B3" s="160">
        <v>1644</v>
      </c>
      <c r="C3" s="30">
        <v>19</v>
      </c>
      <c r="D3" s="31">
        <v>555</v>
      </c>
      <c r="E3" s="31">
        <v>1017</v>
      </c>
      <c r="F3" s="31">
        <v>48</v>
      </c>
      <c r="G3" s="32">
        <v>5</v>
      </c>
      <c r="H3" s="8">
        <f>SUM(C3:G3)</f>
        <v>1644</v>
      </c>
      <c r="I3" s="8" t="str">
        <f>IF(B3=H3,"○","×")</f>
        <v>○</v>
      </c>
    </row>
    <row r="4" spans="1:22" x14ac:dyDescent="0.2">
      <c r="B4" s="13">
        <v>100</v>
      </c>
      <c r="C4" s="14">
        <v>1.2</v>
      </c>
      <c r="D4" s="15">
        <v>33.799999999999997</v>
      </c>
      <c r="E4" s="15">
        <v>61.9</v>
      </c>
      <c r="F4" s="15">
        <v>2.9</v>
      </c>
      <c r="G4" s="16">
        <v>0.3</v>
      </c>
      <c r="H4" s="8">
        <f>SUM(C4:G4)</f>
        <v>100.10000000000001</v>
      </c>
      <c r="I4" s="8" t="str">
        <f>IF(B4=H4,"○","×")</f>
        <v>×</v>
      </c>
    </row>
    <row r="5" spans="1:22" s="22" customFormat="1" x14ac:dyDescent="0.2">
      <c r="A5" s="19"/>
      <c r="B5" s="68" t="s">
        <v>92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</row>
    <row r="6" spans="1:22" x14ac:dyDescent="0.2">
      <c r="A6" s="54"/>
      <c r="B6" s="47" t="s">
        <v>263</v>
      </c>
      <c r="C6" s="46" t="s">
        <v>130</v>
      </c>
      <c r="G6" s="67"/>
      <c r="H6" s="66"/>
      <c r="I6" s="66"/>
      <c r="J6" s="66"/>
      <c r="K6" s="66"/>
      <c r="L6" s="66"/>
      <c r="M6" s="66"/>
      <c r="N6" s="66"/>
    </row>
    <row r="7" spans="1:22" x14ac:dyDescent="0.2">
      <c r="A7" s="54"/>
      <c r="B7" s="65"/>
      <c r="C7" s="63" t="s">
        <v>244</v>
      </c>
      <c r="D7" s="63" t="s">
        <v>243</v>
      </c>
      <c r="E7" s="63" t="s">
        <v>242</v>
      </c>
      <c r="F7" s="63" t="s">
        <v>241</v>
      </c>
      <c r="G7" s="63" t="s">
        <v>128</v>
      </c>
      <c r="H7" s="63" t="s">
        <v>127</v>
      </c>
      <c r="I7" s="63" t="s">
        <v>126</v>
      </c>
      <c r="J7" s="63" t="s">
        <v>125</v>
      </c>
      <c r="K7" s="63" t="s">
        <v>124</v>
      </c>
      <c r="L7" s="64" t="s">
        <v>123</v>
      </c>
      <c r="M7" s="64" t="s">
        <v>122</v>
      </c>
      <c r="N7" s="63" t="s">
        <v>121</v>
      </c>
      <c r="O7" s="64" t="s">
        <v>120</v>
      </c>
      <c r="P7" s="63" t="s">
        <v>119</v>
      </c>
      <c r="Q7" s="63" t="s">
        <v>118</v>
      </c>
      <c r="R7" s="63" t="s">
        <v>117</v>
      </c>
      <c r="S7" s="63" t="s">
        <v>116</v>
      </c>
      <c r="T7" s="62" t="s">
        <v>115</v>
      </c>
      <c r="U7" s="62" t="s">
        <v>114</v>
      </c>
      <c r="V7" s="143" t="s">
        <v>113</v>
      </c>
    </row>
    <row r="8" spans="1:22" x14ac:dyDescent="0.2">
      <c r="A8" s="54"/>
      <c r="B8" s="60" t="str">
        <f>C2</f>
        <v>楽になった</v>
      </c>
      <c r="C8" s="59">
        <v>1.3</v>
      </c>
      <c r="D8" s="59">
        <v>1.5</v>
      </c>
      <c r="E8" s="59">
        <v>1.5</v>
      </c>
      <c r="F8" s="59">
        <v>1.6</v>
      </c>
      <c r="G8" s="59">
        <v>2.8</v>
      </c>
      <c r="H8" s="59">
        <v>2.2999999999999998</v>
      </c>
      <c r="I8" s="59">
        <v>3.3</v>
      </c>
      <c r="J8" s="59">
        <v>2.1</v>
      </c>
      <c r="K8" s="59">
        <v>3</v>
      </c>
      <c r="L8" s="58">
        <v>3.3</v>
      </c>
      <c r="M8" s="58">
        <v>3.3268101761252442</v>
      </c>
      <c r="N8" s="57">
        <v>3.7</v>
      </c>
      <c r="O8" s="58">
        <v>3.6</v>
      </c>
      <c r="P8" s="57">
        <v>3</v>
      </c>
      <c r="Q8" s="57">
        <v>1.7</v>
      </c>
      <c r="R8" s="59">
        <v>1.80296200901481</v>
      </c>
      <c r="S8" s="57">
        <v>1.9801980198019802</v>
      </c>
      <c r="T8" s="56">
        <v>1.6</v>
      </c>
      <c r="U8" s="57">
        <v>1.9</v>
      </c>
      <c r="V8" s="140">
        <f>C4</f>
        <v>1.2</v>
      </c>
    </row>
    <row r="9" spans="1:22" x14ac:dyDescent="0.2">
      <c r="A9" s="54"/>
      <c r="B9" s="159" t="str">
        <f>D2</f>
        <v>かわらない</v>
      </c>
      <c r="C9" s="156">
        <v>55.6</v>
      </c>
      <c r="D9" s="156">
        <v>55.3</v>
      </c>
      <c r="E9" s="156">
        <v>33.6</v>
      </c>
      <c r="F9" s="156">
        <v>38.5</v>
      </c>
      <c r="G9" s="156">
        <v>52.9</v>
      </c>
      <c r="H9" s="156">
        <v>49.2</v>
      </c>
      <c r="I9" s="156">
        <v>52.3</v>
      </c>
      <c r="J9" s="156">
        <v>61</v>
      </c>
      <c r="K9" s="156">
        <v>51.2</v>
      </c>
      <c r="L9" s="158">
        <v>50.1</v>
      </c>
      <c r="M9" s="158">
        <v>55.577299412915849</v>
      </c>
      <c r="N9" s="156">
        <v>53.7</v>
      </c>
      <c r="O9" s="158">
        <v>53.3</v>
      </c>
      <c r="P9" s="156">
        <v>56.2</v>
      </c>
      <c r="Q9" s="156">
        <v>55.2</v>
      </c>
      <c r="R9" s="156">
        <v>60.463618802318095</v>
      </c>
      <c r="S9" s="156">
        <v>45.173267326732677</v>
      </c>
      <c r="T9" s="157">
        <v>35</v>
      </c>
      <c r="U9" s="156">
        <v>38.4</v>
      </c>
      <c r="V9" s="155">
        <f>D4</f>
        <v>33.799999999999997</v>
      </c>
    </row>
    <row r="10" spans="1:22" x14ac:dyDescent="0.2">
      <c r="A10" s="54"/>
      <c r="B10" s="53" t="str">
        <f>E2</f>
        <v>苦しくなった</v>
      </c>
      <c r="C10" s="51">
        <v>41.4</v>
      </c>
      <c r="D10" s="51">
        <v>41</v>
      </c>
      <c r="E10" s="51">
        <v>61.6</v>
      </c>
      <c r="F10" s="51">
        <v>57.3</v>
      </c>
      <c r="G10" s="51">
        <v>42.3</v>
      </c>
      <c r="H10" s="51">
        <v>46.4</v>
      </c>
      <c r="I10" s="51">
        <v>42.2</v>
      </c>
      <c r="J10" s="51">
        <v>35.1</v>
      </c>
      <c r="K10" s="51">
        <v>43.2</v>
      </c>
      <c r="L10" s="52">
        <v>44.9</v>
      </c>
      <c r="M10" s="52">
        <v>38.225701239399868</v>
      </c>
      <c r="N10" s="51">
        <v>39.799999999999997</v>
      </c>
      <c r="O10" s="52">
        <v>40.5</v>
      </c>
      <c r="P10" s="51">
        <v>37.9</v>
      </c>
      <c r="Q10" s="51">
        <v>40.200000000000003</v>
      </c>
      <c r="R10" s="51">
        <v>35.093367675466844</v>
      </c>
      <c r="S10" s="51">
        <v>50.309405940594054</v>
      </c>
      <c r="T10" s="50">
        <v>60.4</v>
      </c>
      <c r="U10" s="51">
        <v>57.4</v>
      </c>
      <c r="V10" s="137">
        <f>E4</f>
        <v>61.9</v>
      </c>
    </row>
    <row r="11" spans="1:22" x14ac:dyDescent="0.2">
      <c r="A11" s="122"/>
      <c r="G11" s="67"/>
      <c r="H11" s="66"/>
      <c r="I11" s="66"/>
      <c r="J11" s="66"/>
      <c r="K11" s="66"/>
      <c r="L11" s="66"/>
      <c r="M11" s="66"/>
      <c r="N11" s="66"/>
    </row>
    <row r="12" spans="1:22" x14ac:dyDescent="0.2">
      <c r="A12" s="122"/>
      <c r="G12" s="67"/>
      <c r="H12" s="66"/>
      <c r="I12" s="66"/>
      <c r="J12" s="66"/>
      <c r="K12" s="66"/>
      <c r="L12" s="66"/>
      <c r="M12" s="66"/>
      <c r="N12" s="66"/>
    </row>
    <row r="13" spans="1:22" x14ac:dyDescent="0.2">
      <c r="B13" s="6" t="s">
        <v>262</v>
      </c>
      <c r="C13" s="1" t="s">
        <v>261</v>
      </c>
      <c r="D13" s="1"/>
      <c r="E13" s="1"/>
      <c r="F13" s="1"/>
      <c r="G13" s="2"/>
    </row>
    <row r="14" spans="1:22" ht="86.4" x14ac:dyDescent="0.2">
      <c r="A14" s="5" t="s">
        <v>219</v>
      </c>
      <c r="B14" s="9" t="s">
        <v>1</v>
      </c>
      <c r="C14" s="10" t="s">
        <v>260</v>
      </c>
      <c r="D14" s="11" t="s">
        <v>259</v>
      </c>
      <c r="E14" s="11" t="s">
        <v>258</v>
      </c>
      <c r="F14" s="11" t="s">
        <v>257</v>
      </c>
      <c r="G14" s="11" t="s">
        <v>256</v>
      </c>
      <c r="H14" s="11" t="s">
        <v>255</v>
      </c>
      <c r="I14" s="11" t="s">
        <v>144</v>
      </c>
      <c r="J14" s="11" t="s">
        <v>246</v>
      </c>
      <c r="K14" s="12" t="s">
        <v>0</v>
      </c>
      <c r="L14" s="8" t="s">
        <v>142</v>
      </c>
    </row>
    <row r="15" spans="1:22" x14ac:dyDescent="0.2">
      <c r="B15" s="7">
        <v>1017</v>
      </c>
      <c r="C15" s="30">
        <v>534</v>
      </c>
      <c r="D15" s="31">
        <v>950</v>
      </c>
      <c r="E15" s="31">
        <v>250</v>
      </c>
      <c r="F15" s="31">
        <v>99</v>
      </c>
      <c r="G15" s="31">
        <v>295</v>
      </c>
      <c r="H15" s="31">
        <v>194</v>
      </c>
      <c r="I15" s="31">
        <v>43</v>
      </c>
      <c r="J15" s="31">
        <v>0</v>
      </c>
      <c r="K15" s="32">
        <v>6</v>
      </c>
      <c r="L15" s="8">
        <f>SUM(C15:K15)</f>
        <v>2371</v>
      </c>
      <c r="N15" s="8"/>
      <c r="O15" s="8"/>
    </row>
    <row r="16" spans="1:22" x14ac:dyDescent="0.2">
      <c r="B16" s="103">
        <v>100</v>
      </c>
      <c r="C16" s="14">
        <v>52.5</v>
      </c>
      <c r="D16" s="15">
        <v>93.4</v>
      </c>
      <c r="E16" s="15">
        <v>24.6</v>
      </c>
      <c r="F16" s="15">
        <v>9.6999999999999993</v>
      </c>
      <c r="G16" s="15">
        <v>29</v>
      </c>
      <c r="H16" s="15">
        <v>19.100000000000001</v>
      </c>
      <c r="I16" s="15">
        <v>4.2</v>
      </c>
      <c r="J16" s="15">
        <v>0</v>
      </c>
      <c r="K16" s="16">
        <v>0.6</v>
      </c>
      <c r="L16" s="8">
        <f>SUM(C16:K16)</f>
        <v>233.09999999999997</v>
      </c>
    </row>
    <row r="17" spans="1:14" s="22" customFormat="1" x14ac:dyDescent="0.2">
      <c r="A17" s="19"/>
      <c r="B17" s="68" t="s">
        <v>92</v>
      </c>
      <c r="C17" s="102">
        <f>_xlfn.RANK.EQ(C16,$C$16:$H$16,0)+COUNTIF($C$16:C16,C16)-1</f>
        <v>2</v>
      </c>
      <c r="D17" s="20">
        <f>_xlfn.RANK.EQ(D16,$C$16:$H$16,0)+COUNTIF($C$16:D16,D16)-1</f>
        <v>1</v>
      </c>
      <c r="E17" s="20">
        <f>_xlfn.RANK.EQ(E16,$C$16:$H$16,0)+COUNTIF($C$16:E16,E16)-1</f>
        <v>4</v>
      </c>
      <c r="F17" s="20">
        <f>_xlfn.RANK.EQ(F16,$C$16:$H$16,0)+COUNTIF($C$16:F16,F16)-1</f>
        <v>6</v>
      </c>
      <c r="G17" s="20">
        <f>_xlfn.RANK.EQ(G16,$C$16:$H$16,0)+COUNTIF($C$16:G16,G16)-1</f>
        <v>3</v>
      </c>
      <c r="H17" s="20">
        <f>_xlfn.RANK.EQ(H16,$C$16:$H$16,0)+COUNTIF($C$16:H16,H16)-1</f>
        <v>5</v>
      </c>
      <c r="I17" s="20">
        <v>7</v>
      </c>
      <c r="J17" s="20">
        <v>8</v>
      </c>
      <c r="K17" s="20">
        <v>9</v>
      </c>
    </row>
    <row r="18" spans="1:14" x14ac:dyDescent="0.2">
      <c r="A18" s="54"/>
      <c r="B18" s="101" t="s">
        <v>141</v>
      </c>
      <c r="C18" s="1"/>
      <c r="D18" s="1"/>
      <c r="E18" s="135"/>
      <c r="F18" s="1"/>
      <c r="G18" s="1"/>
      <c r="H18" s="1"/>
      <c r="I18" s="1"/>
      <c r="J18" s="1"/>
      <c r="K18" s="1"/>
    </row>
    <row r="19" spans="1:14" ht="67.5" customHeight="1" x14ac:dyDescent="0.2">
      <c r="A19" s="54"/>
      <c r="B19" s="9" t="s">
        <v>1</v>
      </c>
      <c r="C19" s="10" t="str">
        <f>INDEX($C$14:$K$17,1,MATCH(C$22,$C$17:$K$17,0))</f>
        <v>食品や日用品、光熱費などの
物価上昇による支出が増えた</v>
      </c>
      <c r="D19" s="43" t="str">
        <f>INDEX($C$14:$K$17,1,MATCH(D$22,$C$17:$K$17,0))</f>
        <v>給料等の収入が増えない、または減った</v>
      </c>
      <c r="E19" s="11" t="str">
        <f>INDEX($C$14:$K$17,1,MATCH(E$22,$C$17:$K$17,0))</f>
        <v>税金の支出が増えた</v>
      </c>
      <c r="F19" s="11" t="str">
        <f>INDEX($C$14:$K$17,1,MATCH(F$22,$C$17:$K$17,0))</f>
        <v>医療・介護費の支出が増えた</v>
      </c>
      <c r="G19" s="11" t="str">
        <f>INDEX($C$14:$K$17,1,MATCH(G$22,$C$17:$K$17,0))</f>
        <v>各種保険料などの支出が増えた</v>
      </c>
      <c r="H19" s="11" t="str">
        <f>INDEX($C$14:$K$17,1,MATCH(H$22,$C$17:$K$17,0))</f>
        <v>保育・教育費の支出が増えた</v>
      </c>
      <c r="I19" s="11" t="str">
        <f>INDEX($C$14:$K$17,1,MATCH(I$22,$C$17:$K$17,0))</f>
        <v>その他</v>
      </c>
      <c r="J19" s="11" t="str">
        <f>INDEX($C$14:$K$17,1,MATCH(J$22,$C$17:$K$17,0))</f>
        <v>わからない</v>
      </c>
      <c r="K19" s="12" t="str">
        <f>INDEX($C$14:$K$17,1,MATCH(K$22,$C$17:$K$17,0))</f>
        <v>無回答</v>
      </c>
      <c r="M19" s="29"/>
    </row>
    <row r="20" spans="1:14" x14ac:dyDescent="0.2">
      <c r="A20" s="54"/>
      <c r="B20" s="18">
        <f>B15</f>
        <v>1017</v>
      </c>
      <c r="C20" s="154">
        <f>INDEX($C$14:$K$17,2,MATCH(C$22,$C$17:$K$17,0))</f>
        <v>950</v>
      </c>
      <c r="D20" s="134">
        <f>INDEX($C$14:$K$17,2,MATCH(D$22,$C$17:$K$17,0))</f>
        <v>534</v>
      </c>
      <c r="E20" s="134">
        <f>INDEX($C$14:$K$17,2,MATCH(E$22,$C$17:$K$17,0))</f>
        <v>295</v>
      </c>
      <c r="F20" s="134">
        <f>INDEX($C$14:$K$17,2,MATCH(F$22,$C$17:$K$17,0))</f>
        <v>250</v>
      </c>
      <c r="G20" s="134">
        <f>INDEX($C$14:$K$17,2,MATCH(G$22,$C$17:$K$17,0))</f>
        <v>194</v>
      </c>
      <c r="H20" s="134">
        <f>INDEX($C$14:$K$17,2,MATCH(H$22,$C$17:$K$17,0))</f>
        <v>99</v>
      </c>
      <c r="I20" s="134">
        <f>INDEX($C$14:$K$17,2,MATCH(I$22,$C$17:$K$17,0))</f>
        <v>43</v>
      </c>
      <c r="J20" s="134">
        <f>INDEX($C$14:$K$17,2,MATCH(J$22,$C$17:$K$17,0))</f>
        <v>0</v>
      </c>
      <c r="K20" s="153">
        <f>INDEX($C$14:$K$17,2,MATCH(K$22,$C$17:$K$17,0))</f>
        <v>6</v>
      </c>
      <c r="L20" s="8">
        <f>SUM(C20:K20)</f>
        <v>2371</v>
      </c>
      <c r="M20" s="133"/>
    </row>
    <row r="21" spans="1:14" x14ac:dyDescent="0.2">
      <c r="A21" s="54"/>
      <c r="B21" s="13">
        <v>100</v>
      </c>
      <c r="C21" s="91">
        <f>INDEX($C$14:$K$17,3,MATCH(C$22,$C$17:$K$17,0))</f>
        <v>93.4</v>
      </c>
      <c r="D21" s="89">
        <f>INDEX($C$14:$K$17,3,MATCH(D$22,$C$17:$K$17,0))</f>
        <v>52.5</v>
      </c>
      <c r="E21" s="89">
        <f>INDEX($C$14:$K$17,3,MATCH(E$22,$C$17:$K$17,0))</f>
        <v>29</v>
      </c>
      <c r="F21" s="89">
        <f>INDEX($C$14:$K$17,3,MATCH(F$22,$C$17:$K$17,0))</f>
        <v>24.6</v>
      </c>
      <c r="G21" s="89">
        <f>INDEX($C$14:$K$17,3,MATCH(G$22,$C$17:$K$17,0))</f>
        <v>19.100000000000001</v>
      </c>
      <c r="H21" s="89">
        <f>INDEX($C$14:$K$17,3,MATCH(H$22,$C$17:$K$17,0))</f>
        <v>9.6999999999999993</v>
      </c>
      <c r="I21" s="89">
        <f>INDEX($C$14:$K$17,3,MATCH(I$22,$C$17:$K$17,0))</f>
        <v>4.2</v>
      </c>
      <c r="J21" s="89">
        <f>INDEX($C$14:$K$17,3,MATCH(J$22,$C$17:$K$17,0))</f>
        <v>0</v>
      </c>
      <c r="K21" s="87">
        <f>INDEX($C$14:$K$17,3,MATCH(K$22,$C$17:$K$17,0))</f>
        <v>0.6</v>
      </c>
      <c r="L21" s="8">
        <f>SUM(C21:K21)</f>
        <v>233.09999999999997</v>
      </c>
    </row>
    <row r="22" spans="1:14" s="21" customFormat="1" x14ac:dyDescent="0.2">
      <c r="A22" s="152"/>
      <c r="B22" s="68" t="s">
        <v>92</v>
      </c>
      <c r="C22" s="20">
        <v>1</v>
      </c>
      <c r="D22" s="20">
        <v>2</v>
      </c>
      <c r="E22" s="20">
        <v>3</v>
      </c>
      <c r="F22" s="20">
        <v>4</v>
      </c>
      <c r="G22" s="20">
        <v>5</v>
      </c>
      <c r="H22" s="28">
        <v>6</v>
      </c>
      <c r="I22" s="20">
        <v>7</v>
      </c>
      <c r="J22" s="20">
        <v>8</v>
      </c>
      <c r="K22" s="20">
        <v>9</v>
      </c>
      <c r="L22" s="151"/>
    </row>
    <row r="23" spans="1:14" x14ac:dyDescent="0.2">
      <c r="A23" s="54"/>
      <c r="B23" s="46" t="s">
        <v>254</v>
      </c>
      <c r="C23" s="46" t="s">
        <v>109</v>
      </c>
      <c r="D23" s="1"/>
      <c r="E23" s="135"/>
      <c r="F23" s="1"/>
      <c r="G23" s="1"/>
      <c r="H23" s="1"/>
      <c r="I23" s="1"/>
      <c r="J23" s="1"/>
      <c r="K23" s="1"/>
    </row>
    <row r="24" spans="1:14" ht="67.5" customHeight="1" x14ac:dyDescent="0.2">
      <c r="A24" s="54"/>
      <c r="B24" s="9" t="s">
        <v>1</v>
      </c>
      <c r="C24" s="10" t="str">
        <f>C19</f>
        <v>食品や日用品、光熱費などの
物価上昇による支出が増えた</v>
      </c>
      <c r="D24" s="43" t="str">
        <f>D19</f>
        <v>給料等の収入が増えない、または減った</v>
      </c>
      <c r="E24" s="11" t="str">
        <f>E19</f>
        <v>税金の支出が増えた</v>
      </c>
      <c r="F24" s="11" t="str">
        <f>F19</f>
        <v>医療・介護費の支出が増えた</v>
      </c>
      <c r="G24" s="11" t="str">
        <f>G19</f>
        <v>各種保険料などの支出が増えた</v>
      </c>
      <c r="H24" s="11" t="str">
        <f>H19</f>
        <v>保育・教育費の支出が増えた</v>
      </c>
      <c r="I24" s="11" t="str">
        <f>I19</f>
        <v>その他</v>
      </c>
      <c r="J24" s="11" t="str">
        <f>J19</f>
        <v>わからない</v>
      </c>
      <c r="K24" s="12" t="str">
        <f>K19</f>
        <v>無回答</v>
      </c>
      <c r="M24" s="29"/>
    </row>
    <row r="25" spans="1:14" ht="13.5" customHeight="1" x14ac:dyDescent="0.2">
      <c r="A25" s="54"/>
      <c r="B25" s="42" t="s">
        <v>139</v>
      </c>
      <c r="C25" s="150">
        <v>92.7</v>
      </c>
      <c r="D25" s="149">
        <v>53.8</v>
      </c>
      <c r="E25" s="149">
        <v>24.9</v>
      </c>
      <c r="F25" s="149">
        <v>26.7</v>
      </c>
      <c r="G25" s="149">
        <v>17.7</v>
      </c>
      <c r="H25" s="149">
        <v>10.5</v>
      </c>
      <c r="I25" s="149">
        <v>5.0999999999999996</v>
      </c>
      <c r="J25" s="149">
        <v>0.1</v>
      </c>
      <c r="K25" s="148">
        <v>1.2</v>
      </c>
      <c r="M25" s="133"/>
    </row>
    <row r="26" spans="1:14" ht="13.5" customHeight="1" x14ac:dyDescent="0.2">
      <c r="A26" s="54"/>
      <c r="B26" s="42" t="s">
        <v>138</v>
      </c>
      <c r="C26" s="80">
        <v>93.3</v>
      </c>
      <c r="D26" s="77">
        <v>49</v>
      </c>
      <c r="E26" s="77">
        <v>22.4</v>
      </c>
      <c r="F26" s="77">
        <v>31.7</v>
      </c>
      <c r="G26" s="77">
        <v>18.399999999999999</v>
      </c>
      <c r="H26" s="77">
        <v>10.1</v>
      </c>
      <c r="I26" s="77">
        <v>3.7</v>
      </c>
      <c r="J26" s="77">
        <v>0</v>
      </c>
      <c r="K26" s="40">
        <v>1.2</v>
      </c>
    </row>
    <row r="27" spans="1:14" ht="13.5" customHeight="1" x14ac:dyDescent="0.2">
      <c r="A27" s="54"/>
      <c r="B27" s="39" t="s">
        <v>137</v>
      </c>
      <c r="C27" s="147">
        <f>C21</f>
        <v>93.4</v>
      </c>
      <c r="D27" s="107">
        <f>D21</f>
        <v>52.5</v>
      </c>
      <c r="E27" s="107">
        <f>E21</f>
        <v>29</v>
      </c>
      <c r="F27" s="107">
        <f>F21</f>
        <v>24.6</v>
      </c>
      <c r="G27" s="107">
        <f>G21</f>
        <v>19.100000000000001</v>
      </c>
      <c r="H27" s="107">
        <f>H21</f>
        <v>9.6999999999999993</v>
      </c>
      <c r="I27" s="107">
        <f>I21</f>
        <v>4.2</v>
      </c>
      <c r="J27" s="107">
        <f>J21</f>
        <v>0</v>
      </c>
      <c r="K27" s="37">
        <f>K21</f>
        <v>0.6</v>
      </c>
      <c r="L27" s="8">
        <f>SUM(C27:K27)</f>
        <v>233.09999999999997</v>
      </c>
    </row>
    <row r="28" spans="1:14" s="144" customFormat="1" x14ac:dyDescent="0.2">
      <c r="A28" s="146"/>
      <c r="B28" s="132"/>
      <c r="C28" s="132">
        <f>C27-C26</f>
        <v>0.10000000000000853</v>
      </c>
      <c r="D28" s="132">
        <f>D27-D26</f>
        <v>3.5</v>
      </c>
      <c r="E28" s="132">
        <f>E27-E26</f>
        <v>6.6000000000000014</v>
      </c>
      <c r="F28" s="132">
        <f>F27-F26</f>
        <v>-7.0999999999999979</v>
      </c>
      <c r="G28" s="132">
        <f>G27-G26</f>
        <v>0.70000000000000284</v>
      </c>
      <c r="H28" s="132">
        <f>H27-H26</f>
        <v>-0.40000000000000036</v>
      </c>
      <c r="I28" s="132">
        <f>I27-I26</f>
        <v>0.5</v>
      </c>
      <c r="J28" s="132">
        <f>J27-J26</f>
        <v>0</v>
      </c>
      <c r="K28" s="132">
        <f>K27-K26</f>
        <v>-0.6</v>
      </c>
      <c r="L28" s="145"/>
    </row>
    <row r="29" spans="1:14" x14ac:dyDescent="0.2">
      <c r="A29" s="122"/>
      <c r="B29" s="48"/>
      <c r="G29" s="67"/>
      <c r="H29" s="66"/>
      <c r="I29" s="66"/>
      <c r="J29" s="66"/>
      <c r="K29" s="66"/>
      <c r="L29" s="66"/>
      <c r="M29" s="66"/>
      <c r="N29" s="66"/>
    </row>
    <row r="30" spans="1:14" x14ac:dyDescent="0.2">
      <c r="A30" s="122"/>
      <c r="B30" s="6" t="s">
        <v>253</v>
      </c>
      <c r="C30" s="1" t="s">
        <v>252</v>
      </c>
      <c r="D30" s="136"/>
      <c r="E30" s="1"/>
      <c r="F30" s="1"/>
      <c r="G30" s="1"/>
      <c r="H30" s="1"/>
      <c r="I30" s="1"/>
      <c r="J30" s="1"/>
    </row>
    <row r="31" spans="1:14" ht="32.4" x14ac:dyDescent="0.2">
      <c r="A31" s="105" t="s">
        <v>80</v>
      </c>
      <c r="B31" s="9" t="s">
        <v>251</v>
      </c>
      <c r="C31" s="10" t="s">
        <v>250</v>
      </c>
      <c r="D31" s="11" t="s">
        <v>249</v>
      </c>
      <c r="E31" s="11" t="s">
        <v>248</v>
      </c>
      <c r="F31" s="11" t="s">
        <v>247</v>
      </c>
      <c r="G31" s="11" t="s">
        <v>246</v>
      </c>
      <c r="H31" s="12" t="s">
        <v>0</v>
      </c>
    </row>
    <row r="32" spans="1:14" x14ac:dyDescent="0.2">
      <c r="A32" s="122"/>
      <c r="B32" s="18">
        <v>1644</v>
      </c>
      <c r="C32" s="30">
        <v>57</v>
      </c>
      <c r="D32" s="31">
        <v>665</v>
      </c>
      <c r="E32" s="31">
        <v>651</v>
      </c>
      <c r="F32" s="31">
        <v>200</v>
      </c>
      <c r="G32" s="31">
        <v>60</v>
      </c>
      <c r="H32" s="32">
        <v>11</v>
      </c>
      <c r="I32" s="8">
        <f>SUM(C32:H32)</f>
        <v>1644</v>
      </c>
      <c r="J32" s="8" t="str">
        <f>IF(B32=I32,"○","×")</f>
        <v>○</v>
      </c>
    </row>
    <row r="33" spans="1:22" x14ac:dyDescent="0.2">
      <c r="A33" s="122"/>
      <c r="B33" s="13">
        <v>100</v>
      </c>
      <c r="C33" s="14">
        <v>3.5</v>
      </c>
      <c r="D33" s="15">
        <v>40.5</v>
      </c>
      <c r="E33" s="15">
        <v>39.6</v>
      </c>
      <c r="F33" s="15">
        <v>12.2</v>
      </c>
      <c r="G33" s="15">
        <v>3.6</v>
      </c>
      <c r="H33" s="16">
        <v>0.7</v>
      </c>
      <c r="I33" s="8">
        <f>SUM(C33:H33)</f>
        <v>100.1</v>
      </c>
      <c r="J33" s="8" t="str">
        <f>IF(B33=I33,"○","×")</f>
        <v>×</v>
      </c>
    </row>
    <row r="34" spans="1:22" s="22" customFormat="1" x14ac:dyDescent="0.2">
      <c r="A34" s="19"/>
      <c r="B34" s="48" t="s">
        <v>92</v>
      </c>
      <c r="C34" s="20">
        <v>1</v>
      </c>
      <c r="D34" s="20">
        <v>2</v>
      </c>
      <c r="E34" s="20">
        <v>3</v>
      </c>
      <c r="F34" s="20">
        <v>4</v>
      </c>
      <c r="G34" s="20">
        <v>5</v>
      </c>
      <c r="H34" s="28">
        <v>6</v>
      </c>
    </row>
    <row r="35" spans="1:22" x14ac:dyDescent="0.2">
      <c r="A35" s="122"/>
      <c r="B35" s="47" t="s">
        <v>245</v>
      </c>
      <c r="C35" s="46" t="s">
        <v>130</v>
      </c>
      <c r="G35" s="67"/>
      <c r="H35" s="66"/>
      <c r="I35" s="66"/>
      <c r="J35" s="66"/>
      <c r="K35" s="66"/>
      <c r="L35" s="66"/>
      <c r="M35" s="66"/>
      <c r="N35" s="66"/>
    </row>
    <row r="36" spans="1:22" x14ac:dyDescent="0.2">
      <c r="A36" s="122"/>
      <c r="B36" s="65"/>
      <c r="C36" s="63" t="s">
        <v>244</v>
      </c>
      <c r="D36" s="63" t="s">
        <v>243</v>
      </c>
      <c r="E36" s="63" t="s">
        <v>242</v>
      </c>
      <c r="F36" s="63" t="s">
        <v>241</v>
      </c>
      <c r="G36" s="63" t="s">
        <v>128</v>
      </c>
      <c r="H36" s="63" t="s">
        <v>127</v>
      </c>
      <c r="I36" s="63" t="s">
        <v>126</v>
      </c>
      <c r="J36" s="63" t="s">
        <v>125</v>
      </c>
      <c r="K36" s="63" t="s">
        <v>124</v>
      </c>
      <c r="L36" s="64" t="s">
        <v>123</v>
      </c>
      <c r="M36" s="64" t="s">
        <v>122</v>
      </c>
      <c r="N36" s="63" t="s">
        <v>121</v>
      </c>
      <c r="O36" s="64" t="s">
        <v>120</v>
      </c>
      <c r="P36" s="63" t="s">
        <v>119</v>
      </c>
      <c r="Q36" s="63" t="s">
        <v>240</v>
      </c>
      <c r="R36" s="63" t="s">
        <v>239</v>
      </c>
      <c r="S36" s="63" t="s">
        <v>116</v>
      </c>
      <c r="T36" s="62" t="s">
        <v>115</v>
      </c>
      <c r="U36" s="62" t="s">
        <v>114</v>
      </c>
      <c r="V36" s="143" t="s">
        <v>113</v>
      </c>
    </row>
    <row r="37" spans="1:22" ht="13.5" customHeight="1" x14ac:dyDescent="0.2">
      <c r="A37" s="122"/>
      <c r="B37" s="142" t="s">
        <v>238</v>
      </c>
      <c r="C37" s="59">
        <v>43.3</v>
      </c>
      <c r="D37" s="59">
        <v>38.299999999999997</v>
      </c>
      <c r="E37" s="59">
        <v>35.299999999999997</v>
      </c>
      <c r="F37" s="59">
        <v>37.299999999999997</v>
      </c>
      <c r="G37" s="59">
        <v>39.9</v>
      </c>
      <c r="H37" s="59">
        <v>43.3</v>
      </c>
      <c r="I37" s="59">
        <v>47.2</v>
      </c>
      <c r="J37" s="59">
        <v>41</v>
      </c>
      <c r="K37" s="59">
        <v>45.300000000000004</v>
      </c>
      <c r="L37" s="58">
        <v>41.4</v>
      </c>
      <c r="M37" s="59">
        <v>46.6</v>
      </c>
      <c r="N37" s="141">
        <v>46.9</v>
      </c>
      <c r="O37" s="58">
        <v>51.699999999999996</v>
      </c>
      <c r="P37" s="57">
        <v>49.2</v>
      </c>
      <c r="Q37" s="57">
        <v>53</v>
      </c>
      <c r="R37" s="57">
        <v>53.702511268512559</v>
      </c>
      <c r="S37" s="57">
        <v>49.071782178217823</v>
      </c>
      <c r="T37" s="56">
        <v>46.1</v>
      </c>
      <c r="U37" s="56">
        <v>45.7</v>
      </c>
      <c r="V37" s="140">
        <f>SUM(C33:D33)</f>
        <v>44</v>
      </c>
    </row>
    <row r="38" spans="1:22" ht="13.5" customHeight="1" x14ac:dyDescent="0.2">
      <c r="A38" s="122"/>
      <c r="B38" s="139" t="s">
        <v>237</v>
      </c>
      <c r="C38" s="51">
        <v>51.5</v>
      </c>
      <c r="D38" s="51">
        <v>58.7</v>
      </c>
      <c r="E38" s="51">
        <v>61.7</v>
      </c>
      <c r="F38" s="51">
        <v>59.1</v>
      </c>
      <c r="G38" s="51">
        <v>56.1</v>
      </c>
      <c r="H38" s="51">
        <v>52.9</v>
      </c>
      <c r="I38" s="51">
        <v>49.1</v>
      </c>
      <c r="J38" s="51">
        <v>55.1</v>
      </c>
      <c r="K38" s="51">
        <v>51</v>
      </c>
      <c r="L38" s="52">
        <v>54.400000000000006</v>
      </c>
      <c r="M38" s="51">
        <v>50.3</v>
      </c>
      <c r="N38" s="138">
        <v>48.5</v>
      </c>
      <c r="O38" s="52">
        <v>44.1</v>
      </c>
      <c r="P38" s="51">
        <v>46.9</v>
      </c>
      <c r="Q38" s="51">
        <v>41.3</v>
      </c>
      <c r="R38" s="51">
        <v>41.274951706374758</v>
      </c>
      <c r="S38" s="51">
        <v>46.53465346534653</v>
      </c>
      <c r="T38" s="50">
        <v>48.7</v>
      </c>
      <c r="U38" s="50">
        <v>50.400000000000006</v>
      </c>
      <c r="V38" s="137">
        <f>SUM(E33:F33)</f>
        <v>51.8</v>
      </c>
    </row>
    <row r="39" spans="1:22" x14ac:dyDescent="0.2">
      <c r="A39" s="3"/>
      <c r="B39" s="48" t="s">
        <v>92</v>
      </c>
      <c r="C39" s="45"/>
      <c r="D39" s="45"/>
      <c r="E39" s="45"/>
      <c r="F39" s="45"/>
      <c r="V39" s="69">
        <f>SUM(V37:V38)</f>
        <v>95.8</v>
      </c>
    </row>
    <row r="40" spans="1:22" x14ac:dyDescent="0.2">
      <c r="A40" s="29"/>
      <c r="B40" s="47" t="s">
        <v>236</v>
      </c>
      <c r="C40" s="46" t="s">
        <v>109</v>
      </c>
      <c r="D40" s="45"/>
      <c r="E40" s="45"/>
      <c r="F40" s="45"/>
    </row>
    <row r="41" spans="1:22" ht="32.4" x14ac:dyDescent="0.2">
      <c r="A41" s="29"/>
      <c r="B41" s="9"/>
      <c r="C41" s="10" t="str">
        <f>C31</f>
        <v>十分満足している</v>
      </c>
      <c r="D41" s="11" t="str">
        <f>D31</f>
        <v>おおむね満足している</v>
      </c>
      <c r="E41" s="11" t="str">
        <f>E31</f>
        <v>まだまだ不満だ</v>
      </c>
      <c r="F41" s="11" t="str">
        <f>F31</f>
        <v>きわめて不満だ</v>
      </c>
      <c r="G41" s="11" t="str">
        <f>G31</f>
        <v>わからない</v>
      </c>
      <c r="H41" s="12" t="str">
        <f>H31</f>
        <v>無回答</v>
      </c>
    </row>
    <row r="42" spans="1:22" ht="13.5" customHeight="1" x14ac:dyDescent="0.2">
      <c r="A42" s="29"/>
      <c r="B42" s="42" t="s">
        <v>108</v>
      </c>
      <c r="C42" s="80">
        <v>2.4</v>
      </c>
      <c r="D42" s="77">
        <v>43.7</v>
      </c>
      <c r="E42" s="77">
        <v>37.9</v>
      </c>
      <c r="F42" s="41">
        <v>10.8</v>
      </c>
      <c r="G42" s="41">
        <v>3.9</v>
      </c>
      <c r="H42" s="40">
        <v>1.4</v>
      </c>
      <c r="I42" s="69">
        <f>SUM(C42:H42)</f>
        <v>100.10000000000001</v>
      </c>
      <c r="J42" s="118"/>
      <c r="K42" s="118"/>
    </row>
    <row r="43" spans="1:22" ht="13.5" customHeight="1" x14ac:dyDescent="0.2">
      <c r="A43" s="29"/>
      <c r="B43" s="42" t="s">
        <v>107</v>
      </c>
      <c r="C43" s="80">
        <v>3</v>
      </c>
      <c r="D43" s="77">
        <v>42.7</v>
      </c>
      <c r="E43" s="77">
        <v>39.6</v>
      </c>
      <c r="F43" s="41">
        <v>10.8</v>
      </c>
      <c r="G43" s="41">
        <v>2.6</v>
      </c>
      <c r="H43" s="40">
        <v>1.2</v>
      </c>
      <c r="I43" s="69">
        <f>SUM(C43:H43)</f>
        <v>99.9</v>
      </c>
      <c r="J43" s="118"/>
      <c r="K43" s="118"/>
    </row>
    <row r="44" spans="1:22" ht="13.5" customHeight="1" x14ac:dyDescent="0.2">
      <c r="A44" s="29"/>
      <c r="B44" s="39" t="s">
        <v>106</v>
      </c>
      <c r="C44" s="74">
        <f>C33</f>
        <v>3.5</v>
      </c>
      <c r="D44" s="72">
        <f>D33</f>
        <v>40.5</v>
      </c>
      <c r="E44" s="72">
        <f>E33</f>
        <v>39.6</v>
      </c>
      <c r="F44" s="73">
        <f>F33</f>
        <v>12.2</v>
      </c>
      <c r="G44" s="73">
        <f>G33</f>
        <v>3.6</v>
      </c>
      <c r="H44" s="70">
        <f>H33</f>
        <v>0.7</v>
      </c>
      <c r="I44" s="69">
        <f>SUM(C44:H44)</f>
        <v>100.1</v>
      </c>
      <c r="J44" s="118"/>
      <c r="K44" s="118"/>
    </row>
    <row r="45" spans="1:22" x14ac:dyDescent="0.2">
      <c r="A45" s="3"/>
      <c r="C45" s="132">
        <f>C44-C43</f>
        <v>0.5</v>
      </c>
      <c r="D45" s="132">
        <f>D44-D43</f>
        <v>-2.2000000000000028</v>
      </c>
      <c r="E45" s="132">
        <f>E44-E43</f>
        <v>0</v>
      </c>
      <c r="F45" s="132">
        <f>F44-F43</f>
        <v>1.3999999999999986</v>
      </c>
      <c r="G45" s="132">
        <f>G44-G43</f>
        <v>1</v>
      </c>
      <c r="H45" s="132">
        <f>H44-H43</f>
        <v>-0.5</v>
      </c>
    </row>
    <row r="46" spans="1:22" x14ac:dyDescent="0.2">
      <c r="A46" s="3"/>
    </row>
    <row r="47" spans="1:22" x14ac:dyDescent="0.2">
      <c r="A47" s="122"/>
      <c r="B47" s="6" t="s">
        <v>235</v>
      </c>
      <c r="C47" s="1" t="s">
        <v>234</v>
      </c>
      <c r="D47" s="1"/>
      <c r="E47" s="136"/>
      <c r="F47" s="1"/>
      <c r="G47" s="1"/>
      <c r="H47" s="1"/>
      <c r="I47" s="1"/>
      <c r="J47" s="1"/>
      <c r="K47" s="1"/>
      <c r="L47" s="1"/>
      <c r="M47" s="1"/>
      <c r="N47" s="2"/>
    </row>
    <row r="48" spans="1:22" ht="86.4" x14ac:dyDescent="0.2">
      <c r="A48" s="105" t="s">
        <v>219</v>
      </c>
      <c r="B48" s="9" t="s">
        <v>1</v>
      </c>
      <c r="C48" s="10" t="s">
        <v>233</v>
      </c>
      <c r="D48" s="11" t="s">
        <v>232</v>
      </c>
      <c r="E48" s="11" t="s">
        <v>231</v>
      </c>
      <c r="F48" s="11" t="s">
        <v>230</v>
      </c>
      <c r="G48" s="11" t="s">
        <v>229</v>
      </c>
      <c r="H48" s="11" t="s">
        <v>228</v>
      </c>
      <c r="I48" s="11" t="s">
        <v>227</v>
      </c>
      <c r="J48" s="11" t="s">
        <v>226</v>
      </c>
      <c r="K48" s="11" t="s">
        <v>225</v>
      </c>
      <c r="L48" s="11" t="s">
        <v>224</v>
      </c>
      <c r="M48" s="11" t="s">
        <v>223</v>
      </c>
      <c r="N48" s="17" t="s">
        <v>101</v>
      </c>
      <c r="O48" s="17" t="s">
        <v>143</v>
      </c>
      <c r="P48" s="12" t="s">
        <v>0</v>
      </c>
      <c r="Q48" s="8" t="s">
        <v>142</v>
      </c>
      <c r="R48" s="8"/>
    </row>
    <row r="49" spans="1:19" x14ac:dyDescent="0.2">
      <c r="A49" s="122"/>
      <c r="B49" s="18">
        <v>1644</v>
      </c>
      <c r="C49" s="30">
        <v>1008</v>
      </c>
      <c r="D49" s="31">
        <v>1071</v>
      </c>
      <c r="E49" s="31">
        <v>424</v>
      </c>
      <c r="F49" s="31">
        <v>82</v>
      </c>
      <c r="G49" s="31">
        <v>102</v>
      </c>
      <c r="H49" s="31">
        <v>255</v>
      </c>
      <c r="I49" s="31">
        <v>381</v>
      </c>
      <c r="J49" s="31">
        <v>104</v>
      </c>
      <c r="K49" s="31">
        <v>86</v>
      </c>
      <c r="L49" s="31">
        <v>163</v>
      </c>
      <c r="M49" s="31">
        <v>225</v>
      </c>
      <c r="N49" s="31">
        <v>86</v>
      </c>
      <c r="O49" s="31">
        <v>49</v>
      </c>
      <c r="P49" s="32">
        <v>12</v>
      </c>
      <c r="Q49" s="8">
        <f>SUM(C49:P49)</f>
        <v>4048</v>
      </c>
      <c r="R49" s="8"/>
    </row>
    <row r="50" spans="1:19" x14ac:dyDescent="0.2">
      <c r="A50" s="122"/>
      <c r="B50" s="103">
        <v>100</v>
      </c>
      <c r="C50" s="14">
        <v>61.3</v>
      </c>
      <c r="D50" s="15">
        <v>65.099999999999994</v>
      </c>
      <c r="E50" s="15">
        <v>25.8</v>
      </c>
      <c r="F50" s="15">
        <v>5</v>
      </c>
      <c r="G50" s="15">
        <v>6.2</v>
      </c>
      <c r="H50" s="15">
        <v>15.5</v>
      </c>
      <c r="I50" s="15">
        <v>23.2</v>
      </c>
      <c r="J50" s="15">
        <v>6.3</v>
      </c>
      <c r="K50" s="15">
        <v>5.2</v>
      </c>
      <c r="L50" s="15">
        <v>9.9</v>
      </c>
      <c r="M50" s="15">
        <v>13.7</v>
      </c>
      <c r="N50" s="15">
        <v>5.2</v>
      </c>
      <c r="O50" s="15">
        <v>3</v>
      </c>
      <c r="P50" s="16">
        <v>0.7</v>
      </c>
      <c r="Q50" s="8">
        <f>SUM(C50:P50)</f>
        <v>246.09999999999994</v>
      </c>
      <c r="R50" s="8"/>
    </row>
    <row r="51" spans="1:19" s="22" customFormat="1" x14ac:dyDescent="0.2">
      <c r="A51" s="19"/>
      <c r="B51" s="48" t="s">
        <v>92</v>
      </c>
      <c r="C51" s="102">
        <f>_xlfn.RANK.EQ(C50,$C$50:$M$50,0)+COUNTIF($C$50:C50,C50)-1</f>
        <v>2</v>
      </c>
      <c r="D51" s="20">
        <f>_xlfn.RANK.EQ(D50,$C$50:$M$50,0)+COUNTIF($C$50:D50,D50)-1</f>
        <v>1</v>
      </c>
      <c r="E51" s="20">
        <f>_xlfn.RANK.EQ(E50,$C$50:$M$50,0)+COUNTIF($C$50:E50,E50)-1</f>
        <v>3</v>
      </c>
      <c r="F51" s="20">
        <f>_xlfn.RANK.EQ(F50,$C$50:$M$50,0)+COUNTIF($C$50:F50,F50)-1</f>
        <v>11</v>
      </c>
      <c r="G51" s="20">
        <f>_xlfn.RANK.EQ(G50,$C$50:$M$50,0)+COUNTIF($C$50:G50,G50)-1</f>
        <v>9</v>
      </c>
      <c r="H51" s="20">
        <f>_xlfn.RANK.EQ(H50,$C$50:$M$50,0)+COUNTIF($C$50:H50,H50)-1</f>
        <v>5</v>
      </c>
      <c r="I51" s="20">
        <f>_xlfn.RANK.EQ(I50,$C$50:$M$50,0)+COUNTIF($C$50:I50,I50)-1</f>
        <v>4</v>
      </c>
      <c r="J51" s="20">
        <f>_xlfn.RANK.EQ(J50,$C$50:$M$50,0)+COUNTIF($C$50:J50,J50)-1</f>
        <v>8</v>
      </c>
      <c r="K51" s="20">
        <f>_xlfn.RANK.EQ(K50,$C$50:$M$50,0)+COUNTIF($C$50:K50,K50)-1</f>
        <v>10</v>
      </c>
      <c r="L51" s="20">
        <f>_xlfn.RANK.EQ(L50,$C$50:$M$50,0)+COUNTIF($C$50:L50,L50)-1</f>
        <v>7</v>
      </c>
      <c r="M51" s="20">
        <f>_xlfn.RANK.EQ(M50,$C$50:$M$50,0)+COUNTIF($C$50:M50,M50)-1</f>
        <v>6</v>
      </c>
      <c r="N51" s="20">
        <v>12</v>
      </c>
      <c r="O51" s="20">
        <v>13</v>
      </c>
      <c r="P51" s="20">
        <v>14</v>
      </c>
    </row>
    <row r="52" spans="1:19" x14ac:dyDescent="0.2">
      <c r="A52" s="54"/>
      <c r="B52" s="101" t="s">
        <v>141</v>
      </c>
      <c r="C52" s="1"/>
      <c r="D52" s="1"/>
      <c r="E52" s="135"/>
      <c r="F52" s="1"/>
      <c r="G52" s="1"/>
      <c r="H52" s="1"/>
      <c r="I52" s="1"/>
      <c r="J52" s="1"/>
      <c r="K52" s="1"/>
      <c r="L52" s="1"/>
      <c r="M52" s="1"/>
      <c r="N52" s="130"/>
      <c r="O52" s="8"/>
      <c r="P52" s="8"/>
    </row>
    <row r="53" spans="1:19" ht="86.4" customHeight="1" x14ac:dyDescent="0.2">
      <c r="A53" s="54"/>
      <c r="B53" s="9" t="str">
        <f>B48</f>
        <v>調査数</v>
      </c>
      <c r="C53" s="10" t="str">
        <f>INDEX($C$48:$P$50,1,MATCH(C$56,$C$51:$P$51,0))</f>
        <v>収入・貯蓄</v>
      </c>
      <c r="D53" s="43" t="str">
        <f>INDEX($C$48:$P$50,1,MATCH(D$56,$C$51:$P$51,0))</f>
        <v>健康・体力</v>
      </c>
      <c r="E53" s="11" t="str">
        <f>INDEX($C$48:$P$50,1,MATCH(E$56,$C$51:$P$51,0))</f>
        <v>仕事</v>
      </c>
      <c r="F53" s="11" t="str">
        <f>INDEX($C$48:$P$50,1,MATCH(F$56,$C$51:$P$51,0))</f>
        <v>介護</v>
      </c>
      <c r="G53" s="11" t="str">
        <f>INDEX($C$48:$P$50,1,MATCH(G$56,$C$51:$P$51,0))</f>
        <v>子育て・子どもの教育</v>
      </c>
      <c r="H53" s="11" t="str">
        <f>INDEX($C$48:$P$50,1,MATCH(H$56,$C$51:$P$51,0))</f>
        <v>地域の住環境（上下水道、公園、
　　　　道路、公共交通機関など）</v>
      </c>
      <c r="I53" s="11" t="str">
        <f>INDEX($C$48:$P$50,1,MATCH(I$56,$C$51:$P$51,0))</f>
        <v>住宅</v>
      </c>
      <c r="J53" s="11" t="str">
        <f>INDEX($C$48:$P$50,1,MATCH(J$56,$C$51:$P$51,0))</f>
        <v>家庭での人間関係</v>
      </c>
      <c r="K53" s="11" t="str">
        <f>INDEX($C$48:$P$50,1,MATCH(K$56,$C$51:$P$51,0))</f>
        <v>結婚</v>
      </c>
      <c r="L53" s="11" t="str">
        <f>INDEX($C$48:$P$50,1,MATCH(L$56,$C$51:$P$51,0))</f>
        <v>地域での人間関係</v>
      </c>
      <c r="M53" s="17" t="str">
        <f>INDEX($C$48:$P$50,1,MATCH(M$56,$C$51:$P$51,0))</f>
        <v>就職</v>
      </c>
      <c r="N53" s="11" t="str">
        <f>INDEX($C$48:$P$50,1,MATCH(N$56,$C$51:$P$51,0))</f>
        <v>その他</v>
      </c>
      <c r="O53" s="17" t="str">
        <f>INDEX($C$48:$P$50,1,MATCH(O$56,$C$51:$P$51,0))</f>
        <v>特にない</v>
      </c>
      <c r="P53" s="12" t="str">
        <f>INDEX($C$48:$P$50,1,MATCH(P$56,$C$51:$P$51,0))</f>
        <v>無回答</v>
      </c>
      <c r="S53" s="29"/>
    </row>
    <row r="54" spans="1:19" x14ac:dyDescent="0.2">
      <c r="A54" s="54"/>
      <c r="B54" s="18">
        <f>B49</f>
        <v>1644</v>
      </c>
      <c r="C54" s="94">
        <f>INDEX($C$48:$P$50,2,MATCH(C$56,$C$51:$P$51,0))</f>
        <v>1071</v>
      </c>
      <c r="D54" s="134">
        <f>INDEX($C$48:$P$50,2,MATCH(D$56,$C$51:$P$51,0))</f>
        <v>1008</v>
      </c>
      <c r="E54" s="95">
        <f>INDEX($C$48:$P$50,2,MATCH(E$56,$C$51:$P$51,0))</f>
        <v>424</v>
      </c>
      <c r="F54" s="95">
        <f>INDEX($C$48:$P$50,2,MATCH(F$56,$C$51:$P$51,0))</f>
        <v>381</v>
      </c>
      <c r="G54" s="95">
        <f>INDEX($C$48:$P$50,2,MATCH(G$56,$C$51:$P$51,0))</f>
        <v>255</v>
      </c>
      <c r="H54" s="95">
        <f>INDEX($C$48:$P$50,2,MATCH(H$56,$C$51:$P$51,0))</f>
        <v>225</v>
      </c>
      <c r="I54" s="95">
        <f>INDEX($C$48:$P$50,2,MATCH(I$56,$C$51:$P$51,0))</f>
        <v>163</v>
      </c>
      <c r="J54" s="95">
        <f>INDEX($C$48:$P$50,2,MATCH(J$56,$C$51:$P$51,0))</f>
        <v>104</v>
      </c>
      <c r="K54" s="95">
        <f>INDEX($C$48:$P$50,2,MATCH(K$56,$C$51:$P$51,0))</f>
        <v>102</v>
      </c>
      <c r="L54" s="95">
        <f>INDEX($C$48:$P$50,2,MATCH(L$56,$C$51:$P$51,0))</f>
        <v>86</v>
      </c>
      <c r="M54" s="94">
        <f>INDEX($C$48:$P$50,2,MATCH(M$56,$C$51:$P$51,0))</f>
        <v>82</v>
      </c>
      <c r="N54" s="95">
        <f>INDEX($C$48:$P$50,2,MATCH(N$56,$C$51:$P$51,0))</f>
        <v>86</v>
      </c>
      <c r="O54" s="94">
        <f>INDEX($C$48:$P$50,2,MATCH(O$56,$C$51:$P$51,0))</f>
        <v>49</v>
      </c>
      <c r="P54" s="93">
        <f>INDEX($C$48:$P$50,2,MATCH(P$56,$C$51:$P$51,0))</f>
        <v>12</v>
      </c>
      <c r="Q54" s="8">
        <f>SUM(C54:P54)</f>
        <v>4048</v>
      </c>
      <c r="R54" s="8"/>
    </row>
    <row r="55" spans="1:19" x14ac:dyDescent="0.2">
      <c r="A55" s="54"/>
      <c r="B55" s="13">
        <v>100</v>
      </c>
      <c r="C55" s="88">
        <f>INDEX($C$48:$P$50,3,MATCH(C$56,$C$51:$P$51,0))</f>
        <v>65.099999999999994</v>
      </c>
      <c r="D55" s="89">
        <f>INDEX($C$48:$P$50,3,MATCH(D$56,$C$51:$P$51,0))</f>
        <v>61.3</v>
      </c>
      <c r="E55" s="89">
        <f>INDEX($C$48:$P$50,3,MATCH(E$56,$C$51:$P$51,0))</f>
        <v>25.8</v>
      </c>
      <c r="F55" s="89">
        <f>INDEX($C$48:$P$50,3,MATCH(F$56,$C$51:$P$51,0))</f>
        <v>23.2</v>
      </c>
      <c r="G55" s="89">
        <f>INDEX($C$48:$P$50,3,MATCH(G$56,$C$51:$P$51,0))</f>
        <v>15.5</v>
      </c>
      <c r="H55" s="89">
        <f>INDEX($C$48:$P$50,3,MATCH(H$56,$C$51:$P$51,0))</f>
        <v>13.7</v>
      </c>
      <c r="I55" s="89">
        <f>INDEX($C$48:$P$50,3,MATCH(I$56,$C$51:$P$51,0))</f>
        <v>9.9</v>
      </c>
      <c r="J55" s="89">
        <f>INDEX($C$48:$P$50,3,MATCH(J$56,$C$51:$P$51,0))</f>
        <v>6.3</v>
      </c>
      <c r="K55" s="89">
        <f>INDEX($C$48:$P$50,3,MATCH(K$56,$C$51:$P$51,0))</f>
        <v>6.2</v>
      </c>
      <c r="L55" s="89">
        <f>INDEX($C$48:$P$50,3,MATCH(L$56,$C$51:$P$51,0))</f>
        <v>5.2</v>
      </c>
      <c r="M55" s="88">
        <f>INDEX($C$48:$P$50,3,MATCH(M$56,$C$51:$P$51,0))</f>
        <v>5</v>
      </c>
      <c r="N55" s="89">
        <f>INDEX($C$48:$P$50,3,MATCH(N$56,$C$51:$P$51,0))</f>
        <v>5.2</v>
      </c>
      <c r="O55" s="88">
        <f>INDEX($C$48:$P$50,3,MATCH(O$56,$C$51:$P$51,0))</f>
        <v>3</v>
      </c>
      <c r="P55" s="87">
        <f>INDEX($C$48:$P$50,3,MATCH(P$56,$C$51:$P$51,0))</f>
        <v>0.7</v>
      </c>
      <c r="Q55" s="8">
        <f>SUM(C55:P55)</f>
        <v>246.09999999999994</v>
      </c>
      <c r="R55" s="8"/>
    </row>
    <row r="56" spans="1:19" x14ac:dyDescent="0.2">
      <c r="A56" s="54"/>
      <c r="B56" s="48" t="s">
        <v>92</v>
      </c>
      <c r="C56" s="1">
        <v>1</v>
      </c>
      <c r="D56" s="1">
        <v>2</v>
      </c>
      <c r="E56" s="1">
        <v>3</v>
      </c>
      <c r="F56" s="1">
        <v>4</v>
      </c>
      <c r="G56" s="1">
        <v>5</v>
      </c>
      <c r="H56" s="1">
        <v>6</v>
      </c>
      <c r="I56" s="1">
        <v>7</v>
      </c>
      <c r="J56" s="1">
        <v>8</v>
      </c>
      <c r="K56" s="1">
        <v>9</v>
      </c>
      <c r="L56" s="1">
        <v>10</v>
      </c>
      <c r="M56" s="1">
        <v>11</v>
      </c>
      <c r="N56" s="1">
        <v>12</v>
      </c>
      <c r="O56" s="1">
        <v>13</v>
      </c>
      <c r="P56" s="1">
        <v>14</v>
      </c>
    </row>
    <row r="57" spans="1:19" x14ac:dyDescent="0.2">
      <c r="A57" s="54"/>
      <c r="B57" s="47" t="s">
        <v>222</v>
      </c>
      <c r="C57" s="46" t="s">
        <v>109</v>
      </c>
      <c r="D57" s="1"/>
      <c r="E57" s="1"/>
      <c r="F57" s="1"/>
      <c r="G57" s="2"/>
    </row>
    <row r="58" spans="1:19" ht="86.4" customHeight="1" x14ac:dyDescent="0.2">
      <c r="A58" s="54"/>
      <c r="B58" s="9"/>
      <c r="C58" s="10" t="str">
        <f>C53</f>
        <v>収入・貯蓄</v>
      </c>
      <c r="D58" s="43" t="str">
        <f>D53</f>
        <v>健康・体力</v>
      </c>
      <c r="E58" s="11" t="str">
        <f>E53</f>
        <v>仕事</v>
      </c>
      <c r="F58" s="11" t="str">
        <f>F53</f>
        <v>介護</v>
      </c>
      <c r="G58" s="11" t="str">
        <f>G53</f>
        <v>子育て・子どもの教育</v>
      </c>
      <c r="H58" s="11" t="str">
        <f>H53</f>
        <v>地域の住環境（上下水道、公園、
　　　　道路、公共交通機関など）</v>
      </c>
      <c r="I58" s="11" t="str">
        <f>I53</f>
        <v>住宅</v>
      </c>
      <c r="J58" s="11" t="str">
        <f>J53</f>
        <v>家庭での人間関係</v>
      </c>
      <c r="K58" s="11" t="str">
        <f>K53</f>
        <v>結婚</v>
      </c>
      <c r="L58" s="11" t="str">
        <f>L53</f>
        <v>地域での人間関係</v>
      </c>
      <c r="M58" s="11" t="str">
        <f>M53</f>
        <v>就職</v>
      </c>
      <c r="N58" s="11" t="str">
        <f>N53</f>
        <v>その他</v>
      </c>
      <c r="O58" s="17" t="str">
        <f>O53</f>
        <v>特にない</v>
      </c>
      <c r="P58" s="12" t="str">
        <f>P53</f>
        <v>無回答</v>
      </c>
      <c r="Q58" s="133"/>
      <c r="R58" s="133"/>
      <c r="S58" s="29"/>
    </row>
    <row r="59" spans="1:19" ht="13.5" customHeight="1" x14ac:dyDescent="0.2">
      <c r="A59" s="54"/>
      <c r="B59" s="42" t="s">
        <v>139</v>
      </c>
      <c r="C59" s="80">
        <v>62.7</v>
      </c>
      <c r="D59" s="41">
        <v>66.2</v>
      </c>
      <c r="E59" s="77">
        <v>24.5</v>
      </c>
      <c r="F59" s="77">
        <v>24.3</v>
      </c>
      <c r="G59" s="77">
        <v>15.9</v>
      </c>
      <c r="H59" s="77">
        <v>13.9</v>
      </c>
      <c r="I59" s="77">
        <v>8.1999999999999993</v>
      </c>
      <c r="J59" s="77">
        <v>5.3</v>
      </c>
      <c r="K59" s="77">
        <v>4.7</v>
      </c>
      <c r="L59" s="77">
        <v>8.5</v>
      </c>
      <c r="M59" s="77">
        <v>2.5</v>
      </c>
      <c r="N59" s="77">
        <v>4.0999999999999996</v>
      </c>
      <c r="O59" s="76">
        <v>2.8</v>
      </c>
      <c r="P59" s="40">
        <v>1.2</v>
      </c>
    </row>
    <row r="60" spans="1:19" ht="13.5" customHeight="1" x14ac:dyDescent="0.2">
      <c r="A60" s="54"/>
      <c r="B60" s="42" t="s">
        <v>138</v>
      </c>
      <c r="C60" s="80">
        <v>61.7</v>
      </c>
      <c r="D60" s="41">
        <v>67.2</v>
      </c>
      <c r="E60" s="77">
        <v>23.1</v>
      </c>
      <c r="F60" s="77">
        <v>26.4</v>
      </c>
      <c r="G60" s="77">
        <v>15.1</v>
      </c>
      <c r="H60" s="77">
        <v>15.1</v>
      </c>
      <c r="I60" s="77">
        <v>8.8000000000000007</v>
      </c>
      <c r="J60" s="77">
        <v>6.5</v>
      </c>
      <c r="K60" s="77">
        <v>3.5</v>
      </c>
      <c r="L60" s="77">
        <v>6.8</v>
      </c>
      <c r="M60" s="77">
        <v>2.2999999999999998</v>
      </c>
      <c r="N60" s="77">
        <v>4.5</v>
      </c>
      <c r="O60" s="76">
        <v>3.5</v>
      </c>
      <c r="P60" s="40">
        <v>1</v>
      </c>
      <c r="Q60" s="8"/>
      <c r="R60" s="8"/>
    </row>
    <row r="61" spans="1:19" ht="13.5" customHeight="1" x14ac:dyDescent="0.2">
      <c r="A61" s="54"/>
      <c r="B61" s="39" t="s">
        <v>137</v>
      </c>
      <c r="C61" s="74">
        <f>C55</f>
        <v>65.099999999999994</v>
      </c>
      <c r="D61" s="73">
        <f>D55</f>
        <v>61.3</v>
      </c>
      <c r="E61" s="72">
        <f>E55</f>
        <v>25.8</v>
      </c>
      <c r="F61" s="72">
        <f>F55</f>
        <v>23.2</v>
      </c>
      <c r="G61" s="72">
        <f>G55</f>
        <v>15.5</v>
      </c>
      <c r="H61" s="72">
        <f>H55</f>
        <v>13.7</v>
      </c>
      <c r="I61" s="72">
        <f>I55</f>
        <v>9.9</v>
      </c>
      <c r="J61" s="72">
        <f>J55</f>
        <v>6.3</v>
      </c>
      <c r="K61" s="72">
        <f>K55</f>
        <v>6.2</v>
      </c>
      <c r="L61" s="72">
        <f>L55</f>
        <v>5.2</v>
      </c>
      <c r="M61" s="71">
        <f>M55</f>
        <v>5</v>
      </c>
      <c r="N61" s="72">
        <f>N55</f>
        <v>5.2</v>
      </c>
      <c r="O61" s="72">
        <f>O55</f>
        <v>3</v>
      </c>
      <c r="P61" s="70">
        <f>P55</f>
        <v>0.7</v>
      </c>
      <c r="Q61" s="8">
        <f>SUM(C61:P61)</f>
        <v>246.09999999999994</v>
      </c>
      <c r="R61" s="8"/>
    </row>
    <row r="62" spans="1:19" x14ac:dyDescent="0.2">
      <c r="A62" s="122"/>
      <c r="C62" s="132">
        <f>C61-C60</f>
        <v>3.3999999999999915</v>
      </c>
      <c r="D62" s="132">
        <f>D61-D60</f>
        <v>-5.9000000000000057</v>
      </c>
      <c r="E62" s="132">
        <f>E61-E60</f>
        <v>2.6999999999999993</v>
      </c>
      <c r="F62" s="132">
        <f>F61-F60</f>
        <v>-3.1999999999999993</v>
      </c>
      <c r="G62" s="132">
        <f>G61-G60</f>
        <v>0.40000000000000036</v>
      </c>
      <c r="H62" s="132">
        <f>H61-H60</f>
        <v>-1.4000000000000004</v>
      </c>
      <c r="I62" s="132">
        <f>I61-I60</f>
        <v>1.0999999999999996</v>
      </c>
      <c r="J62" s="132">
        <f>J61-J60</f>
        <v>-0.20000000000000018</v>
      </c>
      <c r="K62" s="132">
        <f>K61-K60</f>
        <v>2.7</v>
      </c>
      <c r="L62" s="132">
        <f>L61-L60</f>
        <v>-1.5999999999999996</v>
      </c>
      <c r="M62" s="132">
        <f>M61-M60</f>
        <v>2.7</v>
      </c>
      <c r="N62" s="132">
        <f>N61-N60</f>
        <v>0.70000000000000018</v>
      </c>
      <c r="O62" s="132">
        <f>O61-O60</f>
        <v>-0.5</v>
      </c>
      <c r="P62" s="132">
        <f>P61-P60</f>
        <v>-0.30000000000000004</v>
      </c>
    </row>
    <row r="63" spans="1:19" x14ac:dyDescent="0.2">
      <c r="A63" s="122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31"/>
    </row>
    <row r="64" spans="1:19" x14ac:dyDescent="0.2">
      <c r="A64" s="122"/>
      <c r="B64" s="6" t="s">
        <v>221</v>
      </c>
      <c r="C64" s="1" t="s">
        <v>220</v>
      </c>
      <c r="D64" s="1"/>
      <c r="E64" s="1"/>
      <c r="F64" s="1"/>
      <c r="G64" s="2"/>
    </row>
    <row r="65" spans="1:20" ht="32.4" x14ac:dyDescent="0.2">
      <c r="A65" s="105" t="s">
        <v>219</v>
      </c>
      <c r="B65" s="9" t="s">
        <v>1</v>
      </c>
      <c r="C65" s="10" t="s">
        <v>218</v>
      </c>
      <c r="D65" s="11" t="s">
        <v>217</v>
      </c>
      <c r="E65" s="11" t="s">
        <v>216</v>
      </c>
      <c r="F65" s="11" t="s">
        <v>215</v>
      </c>
      <c r="G65" s="11" t="s">
        <v>214</v>
      </c>
      <c r="H65" s="17" t="s">
        <v>213</v>
      </c>
      <c r="I65" s="11" t="s">
        <v>212</v>
      </c>
      <c r="J65" s="17" t="s">
        <v>211</v>
      </c>
      <c r="K65" s="11" t="s">
        <v>210</v>
      </c>
      <c r="L65" s="17" t="s">
        <v>209</v>
      </c>
      <c r="M65" s="11" t="s">
        <v>208</v>
      </c>
      <c r="N65" s="11" t="s">
        <v>207</v>
      </c>
      <c r="O65" s="11" t="s">
        <v>206</v>
      </c>
      <c r="P65" s="11" t="s">
        <v>101</v>
      </c>
      <c r="Q65" s="11" t="s">
        <v>205</v>
      </c>
      <c r="R65" s="12" t="s">
        <v>0</v>
      </c>
      <c r="S65" s="8" t="s">
        <v>142</v>
      </c>
    </row>
    <row r="66" spans="1:20" x14ac:dyDescent="0.2">
      <c r="A66" s="122"/>
      <c r="B66" s="18">
        <v>1644</v>
      </c>
      <c r="C66" s="30">
        <v>979</v>
      </c>
      <c r="D66" s="31">
        <v>874</v>
      </c>
      <c r="E66" s="31">
        <v>175</v>
      </c>
      <c r="F66" s="31">
        <v>25</v>
      </c>
      <c r="G66" s="31">
        <v>333</v>
      </c>
      <c r="H66" s="31">
        <v>359</v>
      </c>
      <c r="I66" s="31">
        <v>62</v>
      </c>
      <c r="J66" s="31">
        <v>222</v>
      </c>
      <c r="K66" s="31">
        <v>189</v>
      </c>
      <c r="L66" s="31">
        <v>226</v>
      </c>
      <c r="M66" s="31">
        <v>247</v>
      </c>
      <c r="N66" s="31">
        <v>188</v>
      </c>
      <c r="O66" s="31">
        <v>589</v>
      </c>
      <c r="P66" s="31">
        <v>18</v>
      </c>
      <c r="Q66" s="31">
        <v>18</v>
      </c>
      <c r="R66" s="32">
        <v>11</v>
      </c>
      <c r="S66" s="8">
        <f>SUM(C66:R66)</f>
        <v>4515</v>
      </c>
    </row>
    <row r="67" spans="1:20" x14ac:dyDescent="0.2">
      <c r="A67" s="122"/>
      <c r="B67" s="103">
        <v>100</v>
      </c>
      <c r="C67" s="14">
        <v>59.5</v>
      </c>
      <c r="D67" s="15">
        <v>53.2</v>
      </c>
      <c r="E67" s="15">
        <v>10.6</v>
      </c>
      <c r="F67" s="15">
        <v>1.5</v>
      </c>
      <c r="G67" s="15">
        <v>20.3</v>
      </c>
      <c r="H67" s="15">
        <v>21.8</v>
      </c>
      <c r="I67" s="15">
        <v>3.8</v>
      </c>
      <c r="J67" s="15">
        <v>13.5</v>
      </c>
      <c r="K67" s="15">
        <v>11.5</v>
      </c>
      <c r="L67" s="15">
        <v>13.7</v>
      </c>
      <c r="M67" s="15">
        <v>15</v>
      </c>
      <c r="N67" s="15">
        <v>11.4</v>
      </c>
      <c r="O67" s="15">
        <v>35.799999999999997</v>
      </c>
      <c r="P67" s="15">
        <v>1.1000000000000001</v>
      </c>
      <c r="Q67" s="15">
        <v>1.1000000000000001</v>
      </c>
      <c r="R67" s="16">
        <v>0.7</v>
      </c>
      <c r="S67" s="8">
        <f>SUM(C67:R67)</f>
        <v>274.50000000000006</v>
      </c>
    </row>
    <row r="68" spans="1:20" s="22" customFormat="1" x14ac:dyDescent="0.2">
      <c r="A68" s="19"/>
      <c r="B68" s="48" t="s">
        <v>92</v>
      </c>
      <c r="C68" s="102">
        <f>_xlfn.RANK.EQ(C67,$C$67:$O$67,0)+COUNTIF($C$67:C67,C67)-1</f>
        <v>1</v>
      </c>
      <c r="D68" s="20">
        <f>_xlfn.RANK.EQ(D67,$C$67:$O$67,0)+COUNTIF($C$67:D67,D67)-1</f>
        <v>2</v>
      </c>
      <c r="E68" s="20">
        <f>_xlfn.RANK.EQ(E67,$C$67:$O$67,0)+COUNTIF($C$67:E67,E67)-1</f>
        <v>11</v>
      </c>
      <c r="F68" s="20">
        <f>_xlfn.RANK.EQ(F67,$C$67:$O$67,0)+COUNTIF($C$67:F67,F67)-1</f>
        <v>13</v>
      </c>
      <c r="G68" s="20">
        <f>_xlfn.RANK.EQ(G67,$C$67:$O$67,0)+COUNTIF($C$67:G67,G67)-1</f>
        <v>5</v>
      </c>
      <c r="H68" s="20">
        <f>_xlfn.RANK.EQ(H67,$C$67:$O$67,0)+COUNTIF($C$67:H67,H67)-1</f>
        <v>4</v>
      </c>
      <c r="I68" s="20">
        <f>_xlfn.RANK.EQ(I67,$C$67:$O$67,0)+COUNTIF($C$67:I67,I67)-1</f>
        <v>12</v>
      </c>
      <c r="J68" s="20">
        <f>_xlfn.RANK.EQ(J67,$C$67:$O$67,0)+COUNTIF($C$67:J67,J67)-1</f>
        <v>8</v>
      </c>
      <c r="K68" s="20">
        <f>_xlfn.RANK.EQ(K67,$C$67:$O$67,0)+COUNTIF($C$67:K67,K67)-1</f>
        <v>9</v>
      </c>
      <c r="L68" s="20">
        <f>_xlfn.RANK.EQ(L67,$C$67:$O$67,0)+COUNTIF($C$67:L67,L67)-1</f>
        <v>7</v>
      </c>
      <c r="M68" s="20">
        <f>_xlfn.RANK.EQ(M67,$C$67:$O$67,0)+COUNTIF($C$67:M67,M67)-1</f>
        <v>6</v>
      </c>
      <c r="N68" s="20">
        <f>_xlfn.RANK.EQ(N67,$C$67:$O$67,0)+COUNTIF($C$67:N67,N67)-1</f>
        <v>10</v>
      </c>
      <c r="O68" s="20">
        <f>_xlfn.RANK.EQ(O67,$C$67:$O$67,0)+COUNTIF($C$67:O67,O67)-1</f>
        <v>3</v>
      </c>
      <c r="P68" s="20">
        <v>14</v>
      </c>
      <c r="Q68" s="20">
        <v>15</v>
      </c>
      <c r="R68" s="20">
        <v>16</v>
      </c>
    </row>
    <row r="69" spans="1:20" x14ac:dyDescent="0.2">
      <c r="A69" s="54"/>
      <c r="B69" s="101" t="s">
        <v>141</v>
      </c>
      <c r="C69" s="1"/>
      <c r="D69" s="1"/>
      <c r="E69" s="1"/>
      <c r="F69" s="1"/>
      <c r="G69" s="13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20" ht="32.4" customHeight="1" x14ac:dyDescent="0.2">
      <c r="A70" s="54"/>
      <c r="B70" s="9" t="s">
        <v>1</v>
      </c>
      <c r="C70" s="10" t="str">
        <f>INDEX($C$65:$R$67,1,MATCH(C$73,$C$68:$R$68,0))</f>
        <v>健康・体力づくり</v>
      </c>
      <c r="D70" s="11" t="str">
        <f>INDEX($C$65:$R$67,1,MATCH(D$73,$C$68:$R$68,0))</f>
        <v>家計の安定・充実</v>
      </c>
      <c r="E70" s="17" t="str">
        <f>INDEX($C$65:$R$67,1,MATCH(E$73,$C$68:$R$68,0))</f>
        <v>老後の生活への準備</v>
      </c>
      <c r="F70" s="17" t="str">
        <f>INDEX($C$65:$R$67,1,MATCH(F$73,$C$68:$R$68,0))</f>
        <v>趣味・レジャー</v>
      </c>
      <c r="G70" s="11" t="str">
        <f>INDEX($C$65:$R$67,1,MATCH(G$73,$C$68:$R$68,0))</f>
        <v>仕事（家業・学業を含む）</v>
      </c>
      <c r="H70" s="43" t="str">
        <f>INDEX($C$65:$R$67,1,MATCH(H$73,$C$68:$R$68,0))</f>
        <v>衣・食生活の充実</v>
      </c>
      <c r="I70" s="17" t="str">
        <f>INDEX($C$65:$R$67,1,MATCH(I$73,$C$68:$R$68,0))</f>
        <v>子育て・子どもの教育</v>
      </c>
      <c r="J70" s="11" t="str">
        <f>INDEX($C$65:$R$67,1,MATCH(J$73,$C$68:$R$68,0))</f>
        <v>家族との団らん</v>
      </c>
      <c r="K70" s="11" t="str">
        <f>INDEX($C$65:$R$67,1,MATCH(K$73,$C$68:$R$68,0))</f>
        <v>家族の介護</v>
      </c>
      <c r="L70" s="11" t="str">
        <f>INDEX($C$65:$R$67,1,MATCH(L$73,$C$68:$R$68,0))</f>
        <v>住まいの改善・充実</v>
      </c>
      <c r="M70" s="11" t="str">
        <f>INDEX($C$65:$R$67,1,MATCH(M$73,$C$68:$R$68,0))</f>
        <v>知識や教養の向上</v>
      </c>
      <c r="N70" s="11" t="str">
        <f>INDEX($C$65:$R$67,1,MATCH(N$73,$C$68:$R$68,0))</f>
        <v>ボランティアや地域活動</v>
      </c>
      <c r="O70" s="11" t="str">
        <f>INDEX($C$65:$R$67,1,MATCH(O$73,$C$68:$R$68,0))</f>
        <v>社会的地位の向上</v>
      </c>
      <c r="P70" s="11" t="str">
        <f>INDEX($C$65:$R$67,1,MATCH(P$73,$C$68:$R$68,0))</f>
        <v>その他</v>
      </c>
      <c r="Q70" s="11" t="str">
        <f>INDEX($C$65:$R$67,1,MATCH(Q$73,$C$68:$R$68,0))</f>
        <v>特にない</v>
      </c>
      <c r="R70" s="12" t="str">
        <f>INDEX($C$65:$R$67,1,MATCH(R$73,$C$68:$R$68,0))</f>
        <v>無回答</v>
      </c>
      <c r="S70" s="29"/>
    </row>
    <row r="71" spans="1:20" x14ac:dyDescent="0.2">
      <c r="A71" s="54"/>
      <c r="B71" s="98">
        <f>B66</f>
        <v>1644</v>
      </c>
      <c r="C71" s="97">
        <f>INDEX($C$65:$R$67,2,MATCH(C$73,$C$68:$R$68,0))</f>
        <v>979</v>
      </c>
      <c r="D71" s="95">
        <f>INDEX($C$65:$R$67,2,MATCH(D$73,$C$68:$R$68,0))</f>
        <v>874</v>
      </c>
      <c r="E71" s="94">
        <f>INDEX($C$65:$R$67,2,MATCH(E$73,$C$68:$R$68,0))</f>
        <v>589</v>
      </c>
      <c r="F71" s="94">
        <f>INDEX($C$65:$R$67,2,MATCH(F$73,$C$68:$R$68,0))</f>
        <v>359</v>
      </c>
      <c r="G71" s="95">
        <f>INDEX($C$65:$R$67,2,MATCH(G$73,$C$68:$R$68,0))</f>
        <v>333</v>
      </c>
      <c r="H71" s="96">
        <f>INDEX($C$65:$R$67,2,MATCH(H$73,$C$68:$R$68,0))</f>
        <v>247</v>
      </c>
      <c r="I71" s="94">
        <f>INDEX($C$65:$R$67,2,MATCH(I$73,$C$68:$R$68,0))</f>
        <v>226</v>
      </c>
      <c r="J71" s="95">
        <f>INDEX($C$65:$R$67,2,MATCH(J$73,$C$68:$R$68,0))</f>
        <v>222</v>
      </c>
      <c r="K71" s="95">
        <f>INDEX($C$65:$R$67,2,MATCH(K$73,$C$68:$R$68,0))</f>
        <v>189</v>
      </c>
      <c r="L71" s="95">
        <f>INDEX($C$65:$R$67,2,MATCH(L$73,$C$68:$R$68,0))</f>
        <v>188</v>
      </c>
      <c r="M71" s="95">
        <f>INDEX($C$65:$R$67,2,MATCH(M$73,$C$68:$R$68,0))</f>
        <v>175</v>
      </c>
      <c r="N71" s="95">
        <f>INDEX($C$65:$R$67,2,MATCH(N$73,$C$68:$R$68,0))</f>
        <v>62</v>
      </c>
      <c r="O71" s="95">
        <f>INDEX($C$65:$R$67,2,MATCH(O$73,$C$68:$R$68,0))</f>
        <v>25</v>
      </c>
      <c r="P71" s="95">
        <f>INDEX($C$65:$R$67,2,MATCH(P$73,$C$68:$R$68,0))</f>
        <v>18</v>
      </c>
      <c r="Q71" s="95">
        <f>INDEX($C$65:$R$67,2,MATCH(Q$73,$C$68:$R$68,0))</f>
        <v>18</v>
      </c>
      <c r="R71" s="93">
        <f>INDEX($C$65:$R$67,2,MATCH(R$73,$C$68:$R$68,0))</f>
        <v>11</v>
      </c>
      <c r="S71" s="8">
        <f>SUM(C71:R71)</f>
        <v>4515</v>
      </c>
      <c r="T71" s="8"/>
    </row>
    <row r="72" spans="1:20" x14ac:dyDescent="0.2">
      <c r="A72" s="54"/>
      <c r="B72" s="92">
        <v>100</v>
      </c>
      <c r="C72" s="124">
        <f>INDEX($C$65:$R$67,3,MATCH(C$73,$C$68:$R$68,0))</f>
        <v>59.5</v>
      </c>
      <c r="D72" s="89">
        <f>INDEX($C$65:$R$67,3,MATCH(D$73,$C$68:$R$68,0))</f>
        <v>53.2</v>
      </c>
      <c r="E72" s="89">
        <f>INDEX($C$65:$R$67,3,MATCH(E$73,$C$68:$R$68,0))</f>
        <v>35.799999999999997</v>
      </c>
      <c r="F72" s="89">
        <f>INDEX($C$65:$R$67,3,MATCH(F$73,$C$68:$R$68,0))</f>
        <v>21.8</v>
      </c>
      <c r="G72" s="89">
        <f>INDEX($C$65:$R$67,3,MATCH(G$73,$C$68:$R$68,0))</f>
        <v>20.3</v>
      </c>
      <c r="H72" s="89">
        <f>INDEX($C$65:$R$67,3,MATCH(H$73,$C$68:$R$68,0))</f>
        <v>15</v>
      </c>
      <c r="I72" s="89">
        <f>INDEX($C$65:$R$67,3,MATCH(I$73,$C$68:$R$68,0))</f>
        <v>13.7</v>
      </c>
      <c r="J72" s="89">
        <f>INDEX($C$65:$R$67,3,MATCH(J$73,$C$68:$R$68,0))</f>
        <v>13.5</v>
      </c>
      <c r="K72" s="89">
        <f>INDEX($C$65:$R$67,3,MATCH(K$73,$C$68:$R$68,0))</f>
        <v>11.5</v>
      </c>
      <c r="L72" s="89">
        <f>INDEX($C$65:$R$67,3,MATCH(L$73,$C$68:$R$68,0))</f>
        <v>11.4</v>
      </c>
      <c r="M72" s="89">
        <f>INDEX($C$65:$R$67,3,MATCH(M$73,$C$68:$R$68,0))</f>
        <v>10.6</v>
      </c>
      <c r="N72" s="89">
        <f>INDEX($C$65:$R$67,3,MATCH(N$73,$C$68:$R$68,0))</f>
        <v>3.8</v>
      </c>
      <c r="O72" s="89">
        <f>INDEX($C$65:$R$67,3,MATCH(O$73,$C$68:$R$68,0))</f>
        <v>1.5</v>
      </c>
      <c r="P72" s="89">
        <f>INDEX($C$65:$R$67,3,MATCH(P$73,$C$68:$R$68,0))</f>
        <v>1.1000000000000001</v>
      </c>
      <c r="Q72" s="89">
        <f>INDEX($C$65:$R$67,3,MATCH(Q$73,$C$68:$R$68,0))</f>
        <v>1.1000000000000001</v>
      </c>
      <c r="R72" s="87">
        <f>INDEX($C$65:$R$67,3,MATCH(R$73,$C$68:$R$68,0))</f>
        <v>0.7</v>
      </c>
      <c r="S72" s="8">
        <f>SUM(C72:R72)</f>
        <v>274.50000000000006</v>
      </c>
      <c r="T72" s="8"/>
    </row>
    <row r="73" spans="1:20" x14ac:dyDescent="0.2">
      <c r="A73" s="54"/>
      <c r="B73" s="48" t="s">
        <v>92</v>
      </c>
      <c r="C73" s="1">
        <v>1</v>
      </c>
      <c r="D73" s="1">
        <v>2</v>
      </c>
      <c r="E73" s="1">
        <v>3</v>
      </c>
      <c r="F73" s="1">
        <v>4</v>
      </c>
      <c r="G73" s="1">
        <v>5</v>
      </c>
      <c r="H73" s="1">
        <v>6</v>
      </c>
      <c r="I73" s="1">
        <v>7</v>
      </c>
      <c r="J73" s="1">
        <v>8</v>
      </c>
      <c r="K73" s="1">
        <v>9</v>
      </c>
      <c r="L73" s="1">
        <v>10</v>
      </c>
      <c r="M73" s="1">
        <v>11</v>
      </c>
      <c r="N73" s="1">
        <v>12</v>
      </c>
      <c r="O73" s="1">
        <v>13</v>
      </c>
      <c r="P73" s="1">
        <v>14</v>
      </c>
      <c r="Q73" s="1">
        <v>15</v>
      </c>
      <c r="R73" s="1">
        <v>16</v>
      </c>
    </row>
    <row r="74" spans="1:20" x14ac:dyDescent="0.2">
      <c r="A74" s="54"/>
      <c r="B74" s="47" t="s">
        <v>204</v>
      </c>
      <c r="C74" s="46" t="s">
        <v>109</v>
      </c>
      <c r="D74" s="1"/>
      <c r="E74" s="1"/>
      <c r="H74" s="1"/>
      <c r="I74" s="2"/>
    </row>
    <row r="75" spans="1:20" ht="32.4" customHeight="1" x14ac:dyDescent="0.2">
      <c r="A75" s="54"/>
      <c r="B75" s="9"/>
      <c r="C75" s="10" t="str">
        <f>C70</f>
        <v>健康・体力づくり</v>
      </c>
      <c r="D75" s="11" t="str">
        <f>D70</f>
        <v>家計の安定・充実</v>
      </c>
      <c r="E75" s="11" t="str">
        <f>E70</f>
        <v>老後の生活への準備</v>
      </c>
      <c r="F75" s="11" t="str">
        <f>F70</f>
        <v>趣味・レジャー</v>
      </c>
      <c r="G75" s="11" t="str">
        <f>G70</f>
        <v>仕事（家業・学業を含む）</v>
      </c>
      <c r="H75" s="11" t="str">
        <f>H70</f>
        <v>衣・食生活の充実</v>
      </c>
      <c r="I75" s="11" t="str">
        <f>I70</f>
        <v>子育て・子どもの教育</v>
      </c>
      <c r="J75" s="11" t="str">
        <f>J70</f>
        <v>家族との団らん</v>
      </c>
      <c r="K75" s="11" t="str">
        <f>K70</f>
        <v>家族の介護</v>
      </c>
      <c r="L75" s="11" t="str">
        <f>L70</f>
        <v>住まいの改善・充実</v>
      </c>
      <c r="M75" s="11" t="str">
        <f>M70</f>
        <v>知識や教養の向上</v>
      </c>
      <c r="N75" s="11" t="str">
        <f>N70</f>
        <v>ボランティアや地域活動</v>
      </c>
      <c r="O75" s="11" t="str">
        <f>O70</f>
        <v>社会的地位の向上</v>
      </c>
      <c r="P75" s="11" t="str">
        <f>P70</f>
        <v>その他</v>
      </c>
      <c r="Q75" s="11" t="str">
        <f>Q70</f>
        <v>特にない</v>
      </c>
      <c r="R75" s="12" t="str">
        <f>R70</f>
        <v>無回答</v>
      </c>
      <c r="S75" s="129"/>
    </row>
    <row r="76" spans="1:20" ht="13.5" customHeight="1" x14ac:dyDescent="0.2">
      <c r="A76" s="54"/>
      <c r="B76" s="42" t="s">
        <v>139</v>
      </c>
      <c r="C76" s="80">
        <v>64.3</v>
      </c>
      <c r="D76" s="77">
        <v>53</v>
      </c>
      <c r="E76" s="77">
        <v>43.9</v>
      </c>
      <c r="F76" s="77">
        <v>16.399999999999999</v>
      </c>
      <c r="G76" s="77">
        <v>15.1</v>
      </c>
      <c r="H76" s="77">
        <v>13.1</v>
      </c>
      <c r="I76" s="77">
        <v>14.6</v>
      </c>
      <c r="J76" s="77">
        <v>15.5</v>
      </c>
      <c r="K76" s="77">
        <v>12.3</v>
      </c>
      <c r="L76" s="77">
        <v>10.4</v>
      </c>
      <c r="M76" s="77">
        <v>6.7</v>
      </c>
      <c r="N76" s="77">
        <v>3.9</v>
      </c>
      <c r="O76" s="77">
        <v>1.1000000000000001</v>
      </c>
      <c r="P76" s="77">
        <v>0.6</v>
      </c>
      <c r="Q76" s="77">
        <v>0.8</v>
      </c>
      <c r="R76" s="40">
        <v>1.4</v>
      </c>
    </row>
    <row r="77" spans="1:20" ht="13.5" customHeight="1" x14ac:dyDescent="0.2">
      <c r="A77" s="54"/>
      <c r="B77" s="42" t="s">
        <v>138</v>
      </c>
      <c r="C77" s="80">
        <v>63.7</v>
      </c>
      <c r="D77" s="77">
        <v>50.8</v>
      </c>
      <c r="E77" s="77">
        <v>41</v>
      </c>
      <c r="F77" s="77">
        <v>17.600000000000001</v>
      </c>
      <c r="G77" s="77">
        <v>15.1</v>
      </c>
      <c r="H77" s="77">
        <v>13.1</v>
      </c>
      <c r="I77" s="77">
        <v>13.2</v>
      </c>
      <c r="J77" s="77">
        <v>13.9</v>
      </c>
      <c r="K77" s="77">
        <v>13</v>
      </c>
      <c r="L77" s="77">
        <v>13.5</v>
      </c>
      <c r="M77" s="77">
        <v>8.1</v>
      </c>
      <c r="N77" s="77">
        <v>3.4</v>
      </c>
      <c r="O77" s="77">
        <v>1.1000000000000001</v>
      </c>
      <c r="P77" s="77">
        <v>1.1000000000000001</v>
      </c>
      <c r="Q77" s="77">
        <v>1.1000000000000001</v>
      </c>
      <c r="R77" s="40">
        <v>1.4</v>
      </c>
    </row>
    <row r="78" spans="1:20" ht="13.5" customHeight="1" x14ac:dyDescent="0.2">
      <c r="A78" s="54"/>
      <c r="B78" s="39" t="s">
        <v>137</v>
      </c>
      <c r="C78" s="74">
        <f>C72</f>
        <v>59.5</v>
      </c>
      <c r="D78" s="72">
        <f>D72</f>
        <v>53.2</v>
      </c>
      <c r="E78" s="72">
        <f>E72</f>
        <v>35.799999999999997</v>
      </c>
      <c r="F78" s="72">
        <f>F72</f>
        <v>21.8</v>
      </c>
      <c r="G78" s="72">
        <f>G72</f>
        <v>20.3</v>
      </c>
      <c r="H78" s="72">
        <f>H72</f>
        <v>15</v>
      </c>
      <c r="I78" s="72">
        <f>I72</f>
        <v>13.7</v>
      </c>
      <c r="J78" s="72">
        <f>J72</f>
        <v>13.5</v>
      </c>
      <c r="K78" s="72">
        <f>K72</f>
        <v>11.5</v>
      </c>
      <c r="L78" s="72">
        <f>L72</f>
        <v>11.4</v>
      </c>
      <c r="M78" s="72">
        <f>M72</f>
        <v>10.6</v>
      </c>
      <c r="N78" s="72">
        <f>N72</f>
        <v>3.8</v>
      </c>
      <c r="O78" s="72">
        <f>O72</f>
        <v>1.5</v>
      </c>
      <c r="P78" s="72">
        <f>P72</f>
        <v>1.1000000000000001</v>
      </c>
      <c r="Q78" s="72">
        <f>Q72</f>
        <v>1.1000000000000001</v>
      </c>
      <c r="R78" s="70">
        <f>R72</f>
        <v>0.7</v>
      </c>
      <c r="S78" s="8">
        <f>SUM(C78:R78)</f>
        <v>274.50000000000006</v>
      </c>
    </row>
    <row r="79" spans="1:20" s="126" customFormat="1" ht="10.8" x14ac:dyDescent="0.2">
      <c r="A79" s="128"/>
      <c r="C79" s="127">
        <f>C78-C77</f>
        <v>-4.2000000000000028</v>
      </c>
      <c r="D79" s="127">
        <f>D78-D77</f>
        <v>2.4000000000000057</v>
      </c>
      <c r="E79" s="127">
        <f>E78-E77</f>
        <v>-5.2000000000000028</v>
      </c>
      <c r="F79" s="127">
        <f>F78-F77</f>
        <v>4.1999999999999993</v>
      </c>
      <c r="G79" s="127">
        <f>G78-G77</f>
        <v>5.2000000000000011</v>
      </c>
      <c r="H79" s="127">
        <f>H78-H77</f>
        <v>1.9000000000000004</v>
      </c>
      <c r="I79" s="127">
        <f>I78-I77</f>
        <v>0.5</v>
      </c>
      <c r="J79" s="127">
        <f>J78-J77</f>
        <v>-0.40000000000000036</v>
      </c>
      <c r="K79" s="127">
        <f>K78-K77</f>
        <v>-1.5</v>
      </c>
      <c r="L79" s="127">
        <f>L78-L77</f>
        <v>-2.0999999999999996</v>
      </c>
      <c r="M79" s="127">
        <f>M78-M77</f>
        <v>2.5</v>
      </c>
      <c r="N79" s="127">
        <f>N78-N77</f>
        <v>0.39999999999999991</v>
      </c>
      <c r="O79" s="127">
        <f>O78-O77</f>
        <v>0.39999999999999991</v>
      </c>
      <c r="P79" s="127">
        <f>P78-P77</f>
        <v>0</v>
      </c>
      <c r="Q79" s="126">
        <f>Q78-Q77</f>
        <v>0</v>
      </c>
      <c r="R79" s="126">
        <f>R78-R77</f>
        <v>-0.7</v>
      </c>
    </row>
    <row r="80" spans="1:20" s="29" customFormat="1" x14ac:dyDescent="0.2">
      <c r="A80" s="54"/>
    </row>
    <row r="81" spans="1:19" x14ac:dyDescent="0.2">
      <c r="A81" s="122"/>
      <c r="B81" s="6" t="s">
        <v>203</v>
      </c>
      <c r="C81" s="1" t="s">
        <v>202</v>
      </c>
      <c r="D81" s="1"/>
      <c r="E81" s="1"/>
      <c r="F81" s="1"/>
      <c r="G81" s="2"/>
    </row>
    <row r="82" spans="1:19" ht="101.25" customHeight="1" x14ac:dyDescent="0.2">
      <c r="A82" s="105" t="s">
        <v>81</v>
      </c>
      <c r="B82" s="9" t="s">
        <v>1</v>
      </c>
      <c r="C82" s="10" t="s">
        <v>201</v>
      </c>
      <c r="D82" s="11" t="s">
        <v>200</v>
      </c>
      <c r="E82" s="11" t="s">
        <v>199</v>
      </c>
      <c r="F82" s="11" t="s">
        <v>198</v>
      </c>
      <c r="G82" s="11" t="s">
        <v>197</v>
      </c>
      <c r="H82" s="17" t="s">
        <v>196</v>
      </c>
      <c r="I82" s="11" t="s">
        <v>195</v>
      </c>
      <c r="J82" s="17" t="s">
        <v>194</v>
      </c>
      <c r="K82" s="11" t="s">
        <v>193</v>
      </c>
      <c r="L82" s="17" t="s">
        <v>192</v>
      </c>
      <c r="M82" s="11" t="s">
        <v>191</v>
      </c>
      <c r="N82" s="11" t="s">
        <v>190</v>
      </c>
      <c r="O82" s="11" t="s">
        <v>101</v>
      </c>
      <c r="P82" s="12" t="s">
        <v>0</v>
      </c>
      <c r="Q82" s="8" t="s">
        <v>142</v>
      </c>
      <c r="R82" s="8"/>
      <c r="S82" s="125"/>
    </row>
    <row r="83" spans="1:19" x14ac:dyDescent="0.2">
      <c r="A83" s="122"/>
      <c r="B83" s="18">
        <v>1644</v>
      </c>
      <c r="C83" s="30">
        <v>1066</v>
      </c>
      <c r="D83" s="31">
        <v>243</v>
      </c>
      <c r="E83" s="31">
        <v>192</v>
      </c>
      <c r="F83" s="31">
        <v>1092</v>
      </c>
      <c r="G83" s="31">
        <v>725</v>
      </c>
      <c r="H83" s="31">
        <v>52</v>
      </c>
      <c r="I83" s="31">
        <v>670</v>
      </c>
      <c r="J83" s="31">
        <v>117</v>
      </c>
      <c r="K83" s="31">
        <v>217</v>
      </c>
      <c r="L83" s="31">
        <v>369</v>
      </c>
      <c r="M83" s="31">
        <v>315</v>
      </c>
      <c r="N83" s="31">
        <v>494</v>
      </c>
      <c r="O83" s="31">
        <v>9</v>
      </c>
      <c r="P83" s="32">
        <v>5</v>
      </c>
      <c r="Q83" s="8">
        <f>SUM(C83:P83)</f>
        <v>5566</v>
      </c>
      <c r="R83" s="8"/>
    </row>
    <row r="84" spans="1:19" x14ac:dyDescent="0.2">
      <c r="A84" s="122"/>
      <c r="B84" s="103">
        <v>100</v>
      </c>
      <c r="C84" s="14">
        <v>64.8</v>
      </c>
      <c r="D84" s="15">
        <v>14.8</v>
      </c>
      <c r="E84" s="15">
        <v>11.7</v>
      </c>
      <c r="F84" s="15">
        <v>66.400000000000006</v>
      </c>
      <c r="G84" s="15">
        <v>44.1</v>
      </c>
      <c r="H84" s="15">
        <v>3.2</v>
      </c>
      <c r="I84" s="15">
        <v>40.799999999999997</v>
      </c>
      <c r="J84" s="15">
        <v>7.1</v>
      </c>
      <c r="K84" s="15">
        <v>13.2</v>
      </c>
      <c r="L84" s="15">
        <v>22.4</v>
      </c>
      <c r="M84" s="15">
        <v>19.2</v>
      </c>
      <c r="N84" s="15">
        <v>30</v>
      </c>
      <c r="O84" s="15">
        <v>0.5</v>
      </c>
      <c r="P84" s="16">
        <v>0.3</v>
      </c>
      <c r="Q84" s="8">
        <f>SUM(C84:P84)</f>
        <v>338.49999999999994</v>
      </c>
      <c r="R84" s="8"/>
    </row>
    <row r="85" spans="1:19" s="22" customFormat="1" x14ac:dyDescent="0.2">
      <c r="A85" s="19"/>
      <c r="B85" s="48" t="s">
        <v>92</v>
      </c>
      <c r="C85" s="102">
        <f>_xlfn.RANK.EQ(C84,$C$84:$N$84,0)+COUNTIF($C$84:C84,C84)-1</f>
        <v>2</v>
      </c>
      <c r="D85" s="20">
        <f>_xlfn.RANK.EQ(D84,$C$84:$N$84,0)+COUNTIF($C$84:D84,D84)-1</f>
        <v>8</v>
      </c>
      <c r="E85" s="20">
        <f>_xlfn.RANK.EQ(E84,$C$84:$N$84,0)+COUNTIF($C$84:E84,E84)-1</f>
        <v>10</v>
      </c>
      <c r="F85" s="20">
        <f>_xlfn.RANK.EQ(F84,$C$84:$N$84,0)+COUNTIF($C$84:F84,F84)-1</f>
        <v>1</v>
      </c>
      <c r="G85" s="20">
        <f>_xlfn.RANK.EQ(G84,$C$84:$N$84,0)+COUNTIF($C$84:G84,G84)-1</f>
        <v>3</v>
      </c>
      <c r="H85" s="20">
        <f>_xlfn.RANK.EQ(H84,$C$84:$N$84,0)+COUNTIF($C$84:H84,H84)-1</f>
        <v>12</v>
      </c>
      <c r="I85" s="20">
        <f>_xlfn.RANK.EQ(I84,$C$84:$N$84,0)+COUNTIF($C$84:I84,I84)-1</f>
        <v>4</v>
      </c>
      <c r="J85" s="20">
        <f>_xlfn.RANK.EQ(J84,$C$84:$N$84,0)+COUNTIF($C$84:J84,J84)-1</f>
        <v>11</v>
      </c>
      <c r="K85" s="20">
        <f>_xlfn.RANK.EQ(K84,$C$84:$N$84,0)+COUNTIF($C$84:K84,K84)-1</f>
        <v>9</v>
      </c>
      <c r="L85" s="20">
        <f>_xlfn.RANK.EQ(L84,$C$84:$N$84,0)+COUNTIF($C$84:L84,L84)-1</f>
        <v>6</v>
      </c>
      <c r="M85" s="20">
        <f>_xlfn.RANK.EQ(M84,$C$84:$N$84,0)+COUNTIF($C$84:M84,M84)-1</f>
        <v>7</v>
      </c>
      <c r="N85" s="20">
        <f>_xlfn.RANK.EQ(N84,$C$84:$N$84,0)+COUNTIF($C$84:N84,N84)-1</f>
        <v>5</v>
      </c>
      <c r="O85" s="20">
        <v>13</v>
      </c>
      <c r="P85" s="20">
        <v>14</v>
      </c>
    </row>
    <row r="86" spans="1:19" x14ac:dyDescent="0.2">
      <c r="A86" s="54"/>
      <c r="B86" s="101" t="s">
        <v>141</v>
      </c>
    </row>
    <row r="87" spans="1:19" ht="101.25" customHeight="1" x14ac:dyDescent="0.2">
      <c r="A87" s="54"/>
      <c r="B87" s="9" t="s">
        <v>1</v>
      </c>
      <c r="C87" s="10" t="str">
        <f>INDEX($C$82:$P$84,1,MATCH(C$90,$C$85:$P$85,0))</f>
        <v>インターネット（行政機関のホームページを除く）</v>
      </c>
      <c r="D87" s="11" t="str">
        <f>INDEX($C$82:$P$84,1,MATCH(D$90,$C$85:$P$85,0))</f>
        <v>テレビ（データ放送※1を除く）</v>
      </c>
      <c r="E87" s="17" t="str">
        <f>INDEX($C$82:$P$84,1,MATCH(E$90,$C$85:$P$85,0))</f>
        <v>SNS※2（X（旧Twitter）、
Facebook、YouTubeなど）</v>
      </c>
      <c r="F87" s="17" t="str">
        <f>INDEX($C$82:$P$84,1,MATCH(F$90,$C$85:$P$85,0))</f>
        <v>新聞</v>
      </c>
      <c r="G87" s="11" t="str">
        <f>INDEX($C$82:$P$84,1,MATCH(G$90,$C$85:$P$85,0))</f>
        <v>友人、知人からのクチコミ</v>
      </c>
      <c r="H87" s="43" t="str">
        <f>INDEX($C$82:$P$84,1,MATCH(H$90,$C$85:$P$85,0))</f>
        <v>国、県、市町村の広報紙やホームページ</v>
      </c>
      <c r="I87" s="11" t="str">
        <f>INDEX($C$82:$P$84,1,MATCH(I$90,$C$85:$P$85,0))</f>
        <v>自治会の連絡網、回覧板など</v>
      </c>
      <c r="J87" s="11" t="str">
        <f>INDEX($C$82:$P$84,1,MATCH(J$90,$C$85:$P$85,0))</f>
        <v>テレビのデータ放送</v>
      </c>
      <c r="K87" s="11" t="str">
        <f>INDEX($C$82:$P$84,1,MATCH(K$90,$C$85:$P$85,0))</f>
        <v>　　　　　　　　　　　　　　　　フリーペーパー
（戸別配布される無料の地域情報誌など）</v>
      </c>
      <c r="L87" s="11" t="str">
        <f>INDEX($C$82:$P$84,1,MATCH(L$90,$C$85:$P$85,0))</f>
        <v>ラジオ</v>
      </c>
      <c r="M87" s="11" t="str">
        <f>INDEX($C$82:$P$84,1,MATCH(M$90,$C$85:$P$85,0))</f>
        <v>雑誌</v>
      </c>
      <c r="N87" s="11" t="str">
        <f>INDEX($C$82:$P$84,1,MATCH(N$90,$C$85:$P$85,0))</f>
        <v>メールマガジン</v>
      </c>
      <c r="O87" s="11" t="str">
        <f>INDEX($C$82:$P$84,1,MATCH(O$90,$C$85:$P$85,0))</f>
        <v>その他</v>
      </c>
      <c r="P87" s="12" t="str">
        <f>INDEX($C$82:$P$84,1,MATCH(P$90,$C$85:$P$85,0))</f>
        <v>無回答</v>
      </c>
      <c r="S87" s="29"/>
    </row>
    <row r="88" spans="1:19" x14ac:dyDescent="0.2">
      <c r="A88" s="54"/>
      <c r="B88" s="98">
        <f>B83</f>
        <v>1644</v>
      </c>
      <c r="C88" s="97">
        <f>INDEX($C$82:$P$84,2,MATCH(C$90,$C$85:$P$85,0))</f>
        <v>1092</v>
      </c>
      <c r="D88" s="95">
        <f>INDEX($C$82:$P$84,2,MATCH(D$90,$C$85:$P$85,0))</f>
        <v>1066</v>
      </c>
      <c r="E88" s="94">
        <f>INDEX($C$82:$P$84,2,MATCH(E$90,$C$85:$P$85,0))</f>
        <v>725</v>
      </c>
      <c r="F88" s="94">
        <f>INDEX($C$82:$P$84,2,MATCH(F$90,$C$85:$P$85,0))</f>
        <v>670</v>
      </c>
      <c r="G88" s="95">
        <f>INDEX($C$82:$P$84,2,MATCH(G$90,$C$85:$P$85,0))</f>
        <v>494</v>
      </c>
      <c r="H88" s="96">
        <f>INDEX($C$82:$P$84,2,MATCH(H$90,$C$85:$P$85,0))</f>
        <v>369</v>
      </c>
      <c r="I88" s="94">
        <f>INDEX($C$82:$P$84,2,MATCH(I$90,$C$85:$P$85,0))</f>
        <v>315</v>
      </c>
      <c r="J88" s="95">
        <f>INDEX($C$82:$P$84,2,MATCH(J$90,$C$85:$P$85,0))</f>
        <v>243</v>
      </c>
      <c r="K88" s="95">
        <f>INDEX($C$82:$P$84,2,MATCH(K$90,$C$85:$P$85,0))</f>
        <v>217</v>
      </c>
      <c r="L88" s="95">
        <f>INDEX($C$82:$P$84,2,MATCH(L$90,$C$85:$P$85,0))</f>
        <v>192</v>
      </c>
      <c r="M88" s="95">
        <f>INDEX($C$82:$P$84,2,MATCH(M$90,$C$85:$P$85,0))</f>
        <v>117</v>
      </c>
      <c r="N88" s="95">
        <f>INDEX($C$82:$P$84,2,MATCH(N$90,$C$85:$P$85,0))</f>
        <v>52</v>
      </c>
      <c r="O88" s="95">
        <f>INDEX($C$82:$P$84,2,MATCH(O$90,$C$85:$P$85,0))</f>
        <v>9</v>
      </c>
      <c r="P88" s="93">
        <f>INDEX($C$82:$P$84,2,MATCH(P$90,$C$85:$P$85,0))</f>
        <v>5</v>
      </c>
      <c r="Q88" s="8">
        <f>SUM(C88:P88)</f>
        <v>5566</v>
      </c>
      <c r="R88" s="8"/>
    </row>
    <row r="89" spans="1:19" x14ac:dyDescent="0.2">
      <c r="A89" s="54"/>
      <c r="B89" s="92">
        <v>100</v>
      </c>
      <c r="C89" s="124">
        <f>INDEX($C$82:$P$84,3,MATCH(C$90,$C$85:$P$85,0))</f>
        <v>66.400000000000006</v>
      </c>
      <c r="D89" s="89">
        <f>INDEX($C$82:$P$84,3,MATCH(D$90,$C$85:$P$85,0))</f>
        <v>64.8</v>
      </c>
      <c r="E89" s="89">
        <f>INDEX($C$82:$P$84,3,MATCH(E$90,$C$85:$P$85,0))</f>
        <v>44.1</v>
      </c>
      <c r="F89" s="89">
        <f>INDEX($C$82:$P$84,3,MATCH(F$90,$C$85:$P$85,0))</f>
        <v>40.799999999999997</v>
      </c>
      <c r="G89" s="89">
        <f>INDEX($C$82:$P$84,3,MATCH(G$90,$C$85:$P$85,0))</f>
        <v>30</v>
      </c>
      <c r="H89" s="89">
        <f>INDEX($C$82:$P$84,3,MATCH(H$90,$C$85:$P$85,0))</f>
        <v>22.4</v>
      </c>
      <c r="I89" s="89">
        <f>INDEX($C$82:$P$84,3,MATCH(I$90,$C$85:$P$85,0))</f>
        <v>19.2</v>
      </c>
      <c r="J89" s="89">
        <f>INDEX($C$82:$P$84,3,MATCH(J$90,$C$85:$P$85,0))</f>
        <v>14.8</v>
      </c>
      <c r="K89" s="89">
        <f>INDEX($C$82:$P$84,3,MATCH(K$90,$C$85:$P$85,0))</f>
        <v>13.2</v>
      </c>
      <c r="L89" s="89">
        <f>INDEX($C$82:$P$84,3,MATCH(L$90,$C$85:$P$85,0))</f>
        <v>11.7</v>
      </c>
      <c r="M89" s="89">
        <f>INDEX($C$82:$P$84,3,MATCH(M$90,$C$85:$P$85,0))</f>
        <v>7.1</v>
      </c>
      <c r="N89" s="89">
        <f>INDEX($C$82:$P$84,3,MATCH(N$90,$C$85:$P$85,0))</f>
        <v>3.2</v>
      </c>
      <c r="O89" s="89">
        <f>INDEX($C$82:$P$84,3,MATCH(O$90,$C$85:$P$85,0))</f>
        <v>0.5</v>
      </c>
      <c r="P89" s="87">
        <f>INDEX($C$82:$P$84,3,MATCH(P$90,$C$85:$P$85,0))</f>
        <v>0.3</v>
      </c>
      <c r="Q89" s="8">
        <f>SUM(C89:P89)</f>
        <v>338.49999999999994</v>
      </c>
      <c r="R89" s="8"/>
    </row>
    <row r="90" spans="1:19" x14ac:dyDescent="0.2">
      <c r="A90" s="54"/>
      <c r="B90" s="48" t="s">
        <v>92</v>
      </c>
      <c r="C90" s="1">
        <v>1</v>
      </c>
      <c r="D90" s="1">
        <v>2</v>
      </c>
      <c r="E90" s="1">
        <v>3</v>
      </c>
      <c r="F90" s="1">
        <v>4</v>
      </c>
      <c r="G90" s="1">
        <v>5</v>
      </c>
      <c r="H90" s="1">
        <v>6</v>
      </c>
      <c r="I90" s="1">
        <v>7</v>
      </c>
      <c r="J90" s="1">
        <v>8</v>
      </c>
      <c r="K90" s="1">
        <v>9</v>
      </c>
      <c r="L90" s="1">
        <v>10</v>
      </c>
      <c r="M90" s="1">
        <v>11</v>
      </c>
      <c r="N90" s="1">
        <v>12</v>
      </c>
      <c r="O90" s="1">
        <v>13</v>
      </c>
      <c r="P90" s="1">
        <v>14</v>
      </c>
    </row>
    <row r="91" spans="1:19" x14ac:dyDescent="0.2">
      <c r="A91" s="54"/>
      <c r="B91" s="47" t="s">
        <v>189</v>
      </c>
      <c r="C91" s="46" t="s">
        <v>188</v>
      </c>
      <c r="D91" s="1"/>
      <c r="E91" s="1"/>
      <c r="F91" s="1"/>
      <c r="G91" s="2"/>
    </row>
    <row r="92" spans="1:19" ht="101.25" customHeight="1" x14ac:dyDescent="0.2">
      <c r="A92" s="54"/>
      <c r="B92" s="9"/>
      <c r="C92" s="10" t="str">
        <f>C87</f>
        <v>インターネット（行政機関のホームページを除く）</v>
      </c>
      <c r="D92" s="123" t="s">
        <v>187</v>
      </c>
      <c r="E92" s="123" t="s">
        <v>186</v>
      </c>
      <c r="F92" s="11" t="str">
        <f>F87</f>
        <v>新聞</v>
      </c>
      <c r="G92" s="11" t="str">
        <f>G87</f>
        <v>友人、知人からのクチコミ</v>
      </c>
      <c r="H92" s="11" t="str">
        <f>H87</f>
        <v>国、県、市町村の広報紙やホームページ</v>
      </c>
      <c r="I92" s="11" t="str">
        <f>I87</f>
        <v>自治会の連絡網、回覧板など</v>
      </c>
      <c r="J92" s="11" t="str">
        <f>J87</f>
        <v>テレビのデータ放送</v>
      </c>
      <c r="K92" s="11" t="str">
        <f>K87</f>
        <v>　　　　　　　　　　　　　　　　フリーペーパー
（戸別配布される無料の地域情報誌など）</v>
      </c>
      <c r="L92" s="11" t="str">
        <f>L87</f>
        <v>ラジオ</v>
      </c>
      <c r="M92" s="11" t="str">
        <f>M87</f>
        <v>雑誌</v>
      </c>
      <c r="N92" s="11" t="str">
        <f>N87</f>
        <v>メールマガジン</v>
      </c>
      <c r="O92" s="11" t="str">
        <f>O87</f>
        <v>その他</v>
      </c>
      <c r="P92" s="12" t="str">
        <f>P87</f>
        <v>無回答</v>
      </c>
      <c r="R92" s="3" t="s">
        <v>185</v>
      </c>
    </row>
    <row r="93" spans="1:19" ht="13.5" customHeight="1" x14ac:dyDescent="0.2">
      <c r="A93" s="54"/>
      <c r="B93" s="42" t="s">
        <v>139</v>
      </c>
      <c r="C93" s="80">
        <v>59.1</v>
      </c>
      <c r="D93" s="77">
        <v>69.2</v>
      </c>
      <c r="E93" s="77">
        <v>23.8</v>
      </c>
      <c r="F93" s="77">
        <v>51.6</v>
      </c>
      <c r="G93" s="77">
        <v>32.299999999999997</v>
      </c>
      <c r="H93" s="77">
        <v>25.9</v>
      </c>
      <c r="I93" s="77">
        <v>25.3</v>
      </c>
      <c r="J93" s="77">
        <v>17.5</v>
      </c>
      <c r="K93" s="77">
        <v>15.6</v>
      </c>
      <c r="L93" s="77">
        <v>14.4</v>
      </c>
      <c r="M93" s="77">
        <v>9.1999999999999993</v>
      </c>
      <c r="N93" s="77">
        <v>2.7</v>
      </c>
      <c r="O93" s="77">
        <v>0.8</v>
      </c>
      <c r="P93" s="40">
        <v>0.8</v>
      </c>
    </row>
    <row r="94" spans="1:19" ht="13.5" customHeight="1" x14ac:dyDescent="0.2">
      <c r="A94" s="54"/>
      <c r="B94" s="42" t="s">
        <v>138</v>
      </c>
      <c r="C94" s="80">
        <v>57.6</v>
      </c>
      <c r="D94" s="77">
        <v>67</v>
      </c>
      <c r="E94" s="77">
        <v>24.5</v>
      </c>
      <c r="F94" s="77">
        <v>52.5</v>
      </c>
      <c r="G94" s="77">
        <v>32.6</v>
      </c>
      <c r="H94" s="77">
        <v>27.3</v>
      </c>
      <c r="I94" s="77">
        <v>27.5</v>
      </c>
      <c r="J94" s="77">
        <v>18.2</v>
      </c>
      <c r="K94" s="77">
        <v>14.2</v>
      </c>
      <c r="L94" s="77">
        <v>13.7</v>
      </c>
      <c r="M94" s="77">
        <v>7.9</v>
      </c>
      <c r="N94" s="77">
        <v>2.4</v>
      </c>
      <c r="O94" s="77">
        <v>1.1000000000000001</v>
      </c>
      <c r="P94" s="40">
        <v>0.2</v>
      </c>
      <c r="Q94" s="8"/>
      <c r="R94" s="8"/>
    </row>
    <row r="95" spans="1:19" ht="13.5" customHeight="1" x14ac:dyDescent="0.2">
      <c r="A95" s="54"/>
      <c r="B95" s="39" t="s">
        <v>137</v>
      </c>
      <c r="C95" s="74">
        <f>C89</f>
        <v>66.400000000000006</v>
      </c>
      <c r="D95" s="72">
        <f>D89</f>
        <v>64.8</v>
      </c>
      <c r="E95" s="72">
        <f>E89</f>
        <v>44.1</v>
      </c>
      <c r="F95" s="72">
        <f>F89</f>
        <v>40.799999999999997</v>
      </c>
      <c r="G95" s="72">
        <f>G89</f>
        <v>30</v>
      </c>
      <c r="H95" s="72">
        <f>H89</f>
        <v>22.4</v>
      </c>
      <c r="I95" s="72">
        <f>I89</f>
        <v>19.2</v>
      </c>
      <c r="J95" s="72">
        <f>J89</f>
        <v>14.8</v>
      </c>
      <c r="K95" s="72">
        <f>K89</f>
        <v>13.2</v>
      </c>
      <c r="L95" s="72">
        <f>L89</f>
        <v>11.7</v>
      </c>
      <c r="M95" s="72">
        <f>M89</f>
        <v>7.1</v>
      </c>
      <c r="N95" s="72">
        <f>N89</f>
        <v>3.2</v>
      </c>
      <c r="O95" s="72">
        <f>O89</f>
        <v>0.5</v>
      </c>
      <c r="P95" s="70">
        <f>P89</f>
        <v>0.3</v>
      </c>
      <c r="Q95" s="8">
        <f>SUM(C95:P95)</f>
        <v>338.49999999999994</v>
      </c>
      <c r="R95" s="8"/>
    </row>
    <row r="96" spans="1:19" x14ac:dyDescent="0.2">
      <c r="A96" s="122"/>
      <c r="C96" s="117">
        <f>C95-C94</f>
        <v>8.8000000000000043</v>
      </c>
      <c r="D96" s="117">
        <f>D95-D94</f>
        <v>-2.2000000000000028</v>
      </c>
      <c r="E96" s="117">
        <f>E95-E94</f>
        <v>19.600000000000001</v>
      </c>
      <c r="F96" s="117">
        <f>F95-F94</f>
        <v>-11.700000000000003</v>
      </c>
      <c r="G96" s="117">
        <f>G95-G94</f>
        <v>-2.6000000000000014</v>
      </c>
      <c r="H96" s="117">
        <f>H95-H94</f>
        <v>-4.9000000000000021</v>
      </c>
      <c r="I96" s="117">
        <f>I95-I94</f>
        <v>-8.3000000000000007</v>
      </c>
      <c r="J96" s="117">
        <f>J95-J94</f>
        <v>-3.3999999999999986</v>
      </c>
      <c r="K96" s="117">
        <f>K95-K94</f>
        <v>-1</v>
      </c>
      <c r="L96" s="117">
        <f>L95-L94</f>
        <v>-2</v>
      </c>
      <c r="M96" s="117">
        <f>M95-M94</f>
        <v>-0.80000000000000071</v>
      </c>
      <c r="N96" s="117">
        <f>N95-N94</f>
        <v>0.80000000000000027</v>
      </c>
      <c r="O96" s="117">
        <f>O95-O94</f>
        <v>-0.60000000000000009</v>
      </c>
      <c r="P96" s="117">
        <f>P95-P94</f>
        <v>9.9999999999999978E-2</v>
      </c>
    </row>
    <row r="97" spans="1:20" x14ac:dyDescent="0.2">
      <c r="A97" s="122"/>
    </row>
    <row r="98" spans="1:20" x14ac:dyDescent="0.2">
      <c r="A98" s="3"/>
      <c r="B98" s="6" t="s">
        <v>184</v>
      </c>
      <c r="C98" s="1" t="s">
        <v>183</v>
      </c>
      <c r="D98" s="1"/>
      <c r="E98" s="1"/>
      <c r="F98" s="1"/>
      <c r="G98" s="2"/>
    </row>
    <row r="99" spans="1:20" ht="43.2" x14ac:dyDescent="0.2">
      <c r="A99" s="105" t="s">
        <v>80</v>
      </c>
      <c r="B99" s="9" t="s">
        <v>1</v>
      </c>
      <c r="C99" s="10" t="s">
        <v>182</v>
      </c>
      <c r="D99" s="11" t="s">
        <v>181</v>
      </c>
      <c r="E99" s="11" t="s">
        <v>180</v>
      </c>
      <c r="F99" s="11" t="s">
        <v>179</v>
      </c>
      <c r="G99" s="11" t="s">
        <v>178</v>
      </c>
      <c r="H99" s="12" t="s">
        <v>0</v>
      </c>
    </row>
    <row r="100" spans="1:20" x14ac:dyDescent="0.2">
      <c r="A100" s="3"/>
      <c r="B100" s="18">
        <v>1644</v>
      </c>
      <c r="C100" s="30">
        <v>369</v>
      </c>
      <c r="D100" s="31">
        <v>779</v>
      </c>
      <c r="E100" s="31">
        <v>344</v>
      </c>
      <c r="F100" s="31">
        <v>114</v>
      </c>
      <c r="G100" s="31">
        <v>34</v>
      </c>
      <c r="H100" s="32">
        <v>4</v>
      </c>
      <c r="I100" s="8">
        <f>SUM(C100:H100)</f>
        <v>1644</v>
      </c>
      <c r="J100" s="8" t="str">
        <f>IF(B100=I100,"○","×")</f>
        <v>○</v>
      </c>
    </row>
    <row r="101" spans="1:20" x14ac:dyDescent="0.2">
      <c r="A101" s="3"/>
      <c r="B101" s="13">
        <v>100</v>
      </c>
      <c r="C101" s="14">
        <v>22.4</v>
      </c>
      <c r="D101" s="15">
        <v>47.4</v>
      </c>
      <c r="E101" s="15">
        <v>20.9</v>
      </c>
      <c r="F101" s="15">
        <v>6.9</v>
      </c>
      <c r="G101" s="15">
        <v>2.1</v>
      </c>
      <c r="H101" s="16">
        <v>0.2</v>
      </c>
      <c r="I101" s="8">
        <f>SUM(C101:H101)</f>
        <v>99.899999999999991</v>
      </c>
      <c r="J101" s="8" t="str">
        <f>IF(B101=I101,"○","×")</f>
        <v>×</v>
      </c>
    </row>
    <row r="102" spans="1:20" s="22" customFormat="1" x14ac:dyDescent="0.2">
      <c r="A102" s="19"/>
      <c r="B102" s="48" t="s">
        <v>92</v>
      </c>
      <c r="C102" s="20">
        <v>1</v>
      </c>
      <c r="D102" s="20">
        <v>2</v>
      </c>
      <c r="E102" s="20">
        <v>3</v>
      </c>
      <c r="F102" s="20">
        <v>4</v>
      </c>
      <c r="G102" s="20">
        <v>5</v>
      </c>
      <c r="H102" s="28">
        <v>6</v>
      </c>
    </row>
    <row r="103" spans="1:20" x14ac:dyDescent="0.2">
      <c r="A103" s="54"/>
      <c r="B103" s="47" t="s">
        <v>177</v>
      </c>
      <c r="C103" s="46" t="s">
        <v>130</v>
      </c>
      <c r="G103" s="67"/>
      <c r="H103" s="66"/>
      <c r="I103" s="66"/>
      <c r="J103" s="66"/>
      <c r="K103" s="66"/>
      <c r="L103" s="66"/>
      <c r="M103" s="66"/>
      <c r="N103" s="66"/>
    </row>
    <row r="104" spans="1:20" x14ac:dyDescent="0.2">
      <c r="A104" s="54"/>
      <c r="B104" s="65"/>
      <c r="C104" s="63" t="s">
        <v>129</v>
      </c>
      <c r="D104" s="63" t="s">
        <v>128</v>
      </c>
      <c r="E104" s="63" t="s">
        <v>127</v>
      </c>
      <c r="F104" s="63" t="s">
        <v>126</v>
      </c>
      <c r="G104" s="63" t="s">
        <v>125</v>
      </c>
      <c r="H104" s="63" t="s">
        <v>124</v>
      </c>
      <c r="I104" s="64" t="s">
        <v>123</v>
      </c>
      <c r="J104" s="64" t="s">
        <v>122</v>
      </c>
      <c r="K104" s="63" t="s">
        <v>121</v>
      </c>
      <c r="L104" s="64" t="s">
        <v>120</v>
      </c>
      <c r="M104" s="63" t="s">
        <v>119</v>
      </c>
      <c r="N104" s="63" t="s">
        <v>118</v>
      </c>
      <c r="O104" s="63" t="s">
        <v>117</v>
      </c>
      <c r="P104" s="63" t="s">
        <v>116</v>
      </c>
      <c r="Q104" s="63" t="s">
        <v>115</v>
      </c>
      <c r="R104" s="62" t="s">
        <v>114</v>
      </c>
      <c r="S104" s="61" t="s">
        <v>113</v>
      </c>
    </row>
    <row r="105" spans="1:20" ht="13.5" customHeight="1" x14ac:dyDescent="0.2">
      <c r="A105" s="54"/>
      <c r="B105" s="121" t="s">
        <v>176</v>
      </c>
      <c r="C105" s="59">
        <v>71.2</v>
      </c>
      <c r="D105" s="59">
        <v>72.5</v>
      </c>
      <c r="E105" s="59">
        <v>71.8</v>
      </c>
      <c r="F105" s="59">
        <v>64.8</v>
      </c>
      <c r="G105" s="59">
        <v>64.2</v>
      </c>
      <c r="H105" s="59">
        <v>67</v>
      </c>
      <c r="I105" s="58">
        <v>69.5</v>
      </c>
      <c r="J105" s="58">
        <v>69.5</v>
      </c>
      <c r="K105" s="57">
        <v>68.599999999999994</v>
      </c>
      <c r="L105" s="58">
        <v>68.099999999999994</v>
      </c>
      <c r="M105" s="57">
        <v>68.099999999999994</v>
      </c>
      <c r="N105" s="57">
        <v>72.599999999999994</v>
      </c>
      <c r="O105" s="57">
        <v>70.8</v>
      </c>
      <c r="P105" s="57">
        <v>67.636138613861391</v>
      </c>
      <c r="Q105" s="57">
        <v>66.800000000000011</v>
      </c>
      <c r="R105" s="56">
        <v>67.2</v>
      </c>
      <c r="S105" s="55">
        <f>SUM(C101:D101)</f>
        <v>69.8</v>
      </c>
    </row>
    <row r="106" spans="1:20" ht="13.5" customHeight="1" x14ac:dyDescent="0.2">
      <c r="A106" s="54"/>
      <c r="B106" s="120" t="s">
        <v>175</v>
      </c>
      <c r="C106" s="51">
        <v>10.199999999999999</v>
      </c>
      <c r="D106" s="51">
        <v>8.4</v>
      </c>
      <c r="E106" s="51">
        <v>8.5</v>
      </c>
      <c r="F106" s="51">
        <v>12.3</v>
      </c>
      <c r="G106" s="51">
        <v>13.5</v>
      </c>
      <c r="H106" s="51">
        <v>11.5</v>
      </c>
      <c r="I106" s="52">
        <v>11.2</v>
      </c>
      <c r="J106" s="52">
        <v>10.5</v>
      </c>
      <c r="K106" s="51">
        <v>12.3</v>
      </c>
      <c r="L106" s="52">
        <v>11</v>
      </c>
      <c r="M106" s="51">
        <v>11.7</v>
      </c>
      <c r="N106" s="51">
        <v>9.4</v>
      </c>
      <c r="O106" s="51">
        <v>9.1999999999999993</v>
      </c>
      <c r="P106" s="51">
        <v>12.5</v>
      </c>
      <c r="Q106" s="51">
        <v>11.600000000000001</v>
      </c>
      <c r="R106" s="50">
        <v>12.5</v>
      </c>
      <c r="S106" s="49">
        <f>SUM(F101:G101)</f>
        <v>9</v>
      </c>
    </row>
    <row r="107" spans="1:20" s="22" customFormat="1" x14ac:dyDescent="0.2">
      <c r="A107" s="19"/>
      <c r="B107" s="48" t="s">
        <v>92</v>
      </c>
      <c r="C107" s="20"/>
      <c r="D107" s="20"/>
      <c r="E107" s="20"/>
      <c r="F107" s="20"/>
      <c r="G107" s="20"/>
      <c r="H107" s="28"/>
    </row>
    <row r="108" spans="1:20" x14ac:dyDescent="0.2">
      <c r="A108" s="3"/>
      <c r="B108" s="47" t="s">
        <v>174</v>
      </c>
      <c r="C108" s="46" t="s">
        <v>109</v>
      </c>
      <c r="D108" s="45"/>
      <c r="E108" s="45"/>
      <c r="F108" s="45"/>
    </row>
    <row r="109" spans="1:20" ht="43.2" x14ac:dyDescent="0.2">
      <c r="A109" s="29"/>
      <c r="B109" s="9"/>
      <c r="C109" s="10" t="str">
        <f>C99</f>
        <v>住みやすい</v>
      </c>
      <c r="D109" s="11" t="str">
        <f>D99</f>
        <v>どちらかといえば住みやすい</v>
      </c>
      <c r="E109" s="11" t="str">
        <f>E99</f>
        <v>どちらともいえない</v>
      </c>
      <c r="F109" s="11" t="str">
        <f>F99</f>
        <v>どちらかといえば住みにくい</v>
      </c>
      <c r="G109" s="11" t="str">
        <f>G99</f>
        <v>住みにくい</v>
      </c>
      <c r="H109" s="12" t="str">
        <f>H99</f>
        <v>無回答</v>
      </c>
      <c r="I109" s="119" t="s">
        <v>173</v>
      </c>
      <c r="J109" s="119" t="s">
        <v>172</v>
      </c>
      <c r="K109" s="29"/>
    </row>
    <row r="110" spans="1:20" ht="13.5" customHeight="1" x14ac:dyDescent="0.2">
      <c r="A110" s="29"/>
      <c r="B110" s="42" t="s">
        <v>108</v>
      </c>
      <c r="C110" s="80">
        <v>21.6</v>
      </c>
      <c r="D110" s="77">
        <v>45.2</v>
      </c>
      <c r="E110" s="77">
        <v>21</v>
      </c>
      <c r="F110" s="41">
        <v>8.9</v>
      </c>
      <c r="G110" s="41">
        <v>2.7</v>
      </c>
      <c r="H110" s="40">
        <v>0.6</v>
      </c>
      <c r="I110" s="69">
        <f>C110+D110</f>
        <v>66.800000000000011</v>
      </c>
      <c r="J110" s="69">
        <f>F110+G110</f>
        <v>11.600000000000001</v>
      </c>
      <c r="K110" s="118"/>
      <c r="Q110" s="1"/>
      <c r="R110" s="1"/>
      <c r="S110" s="1"/>
      <c r="T110" s="1"/>
    </row>
    <row r="111" spans="1:20" ht="13.5" customHeight="1" x14ac:dyDescent="0.2">
      <c r="A111" s="29"/>
      <c r="B111" s="42" t="s">
        <v>107</v>
      </c>
      <c r="C111" s="80">
        <v>22.2</v>
      </c>
      <c r="D111" s="77">
        <v>45</v>
      </c>
      <c r="E111" s="77">
        <v>20.2</v>
      </c>
      <c r="F111" s="41">
        <v>9.3000000000000007</v>
      </c>
      <c r="G111" s="41">
        <v>3.2</v>
      </c>
      <c r="H111" s="40">
        <v>0.1</v>
      </c>
      <c r="I111" s="69">
        <f>C111+D111</f>
        <v>67.2</v>
      </c>
      <c r="J111" s="69">
        <f>F111+G111</f>
        <v>12.5</v>
      </c>
      <c r="K111" s="118"/>
      <c r="Q111" s="1"/>
      <c r="R111" s="1"/>
      <c r="S111" s="1"/>
      <c r="T111" s="1"/>
    </row>
    <row r="112" spans="1:20" ht="13.5" customHeight="1" x14ac:dyDescent="0.2">
      <c r="A112" s="29"/>
      <c r="B112" s="39" t="s">
        <v>106</v>
      </c>
      <c r="C112" s="74">
        <f>C101</f>
        <v>22.4</v>
      </c>
      <c r="D112" s="72">
        <f>D101</f>
        <v>47.4</v>
      </c>
      <c r="E112" s="72">
        <f>E101</f>
        <v>20.9</v>
      </c>
      <c r="F112" s="73">
        <f>F101</f>
        <v>6.9</v>
      </c>
      <c r="G112" s="73">
        <f>G101</f>
        <v>2.1</v>
      </c>
      <c r="H112" s="70">
        <f>H101</f>
        <v>0.2</v>
      </c>
      <c r="I112" s="69">
        <f>C112+D112</f>
        <v>69.8</v>
      </c>
      <c r="J112" s="69">
        <f>F112+G112</f>
        <v>9</v>
      </c>
      <c r="K112" s="118"/>
      <c r="Q112" s="1"/>
      <c r="R112" s="1"/>
      <c r="S112" s="1"/>
      <c r="T112" s="1"/>
    </row>
    <row r="113" spans="1:20" x14ac:dyDescent="0.2">
      <c r="A113" s="3"/>
      <c r="C113" s="117">
        <f>C112-C111</f>
        <v>0.19999999999999929</v>
      </c>
      <c r="D113" s="117">
        <f>D112-D111</f>
        <v>2.3999999999999986</v>
      </c>
      <c r="E113" s="117">
        <f>E112-E111</f>
        <v>0.69999999999999929</v>
      </c>
      <c r="F113" s="117">
        <f>F112-F111</f>
        <v>-2.4000000000000004</v>
      </c>
      <c r="G113" s="117">
        <f>G112-G111</f>
        <v>-1.1000000000000001</v>
      </c>
      <c r="H113" s="117">
        <f>H112-H111</f>
        <v>0.1</v>
      </c>
      <c r="Q113" s="1"/>
      <c r="R113" s="1"/>
      <c r="S113" s="1"/>
      <c r="T113" s="1"/>
    </row>
    <row r="114" spans="1:20" x14ac:dyDescent="0.2">
      <c r="A114" s="3"/>
      <c r="C114" s="117"/>
      <c r="D114" s="117"/>
      <c r="E114" s="117"/>
      <c r="F114" s="117"/>
      <c r="G114" s="117"/>
      <c r="H114" s="117"/>
      <c r="Q114" s="1"/>
      <c r="R114" s="1"/>
      <c r="S114" s="1"/>
      <c r="T114" s="1"/>
    </row>
    <row r="115" spans="1:20" x14ac:dyDescent="0.2">
      <c r="A115" s="3"/>
      <c r="B115" s="6" t="s">
        <v>171</v>
      </c>
      <c r="C115" s="1" t="s">
        <v>170</v>
      </c>
      <c r="D115" s="1"/>
      <c r="E115" s="1"/>
      <c r="F115" s="1"/>
      <c r="G115" s="2"/>
      <c r="Q115" s="1"/>
      <c r="R115" s="1"/>
      <c r="S115" s="1"/>
      <c r="T115" s="1"/>
    </row>
    <row r="116" spans="1:20" ht="75.599999999999994" x14ac:dyDescent="0.2">
      <c r="A116" s="105" t="s">
        <v>81</v>
      </c>
      <c r="B116" s="9" t="s">
        <v>1</v>
      </c>
      <c r="C116" s="10" t="s">
        <v>169</v>
      </c>
      <c r="D116" s="11" t="s">
        <v>168</v>
      </c>
      <c r="E116" s="11" t="s">
        <v>167</v>
      </c>
      <c r="F116" s="11" t="s">
        <v>166</v>
      </c>
      <c r="G116" s="11" t="s">
        <v>165</v>
      </c>
      <c r="H116" s="17" t="s">
        <v>164</v>
      </c>
      <c r="I116" s="11" t="s">
        <v>163</v>
      </c>
      <c r="J116" s="17" t="s">
        <v>162</v>
      </c>
      <c r="K116" s="11" t="s">
        <v>161</v>
      </c>
      <c r="L116" s="17" t="s">
        <v>160</v>
      </c>
      <c r="M116" s="11" t="s">
        <v>159</v>
      </c>
      <c r="N116" s="11" t="s">
        <v>144</v>
      </c>
      <c r="O116" s="11" t="s">
        <v>143</v>
      </c>
      <c r="P116" s="12" t="s">
        <v>0</v>
      </c>
      <c r="Q116" s="1" t="s">
        <v>142</v>
      </c>
      <c r="R116" s="1"/>
      <c r="S116" s="1"/>
      <c r="T116" s="1"/>
    </row>
    <row r="117" spans="1:20" x14ac:dyDescent="0.2">
      <c r="A117" s="3"/>
      <c r="B117" s="104">
        <v>1148</v>
      </c>
      <c r="C117" s="30">
        <v>474</v>
      </c>
      <c r="D117" s="31">
        <v>156</v>
      </c>
      <c r="E117" s="31">
        <v>279</v>
      </c>
      <c r="F117" s="31">
        <v>645</v>
      </c>
      <c r="G117" s="31">
        <v>472</v>
      </c>
      <c r="H117" s="31">
        <v>34</v>
      </c>
      <c r="I117" s="31">
        <v>74</v>
      </c>
      <c r="J117" s="31">
        <v>146</v>
      </c>
      <c r="K117" s="31">
        <v>128</v>
      </c>
      <c r="L117" s="31">
        <v>496</v>
      </c>
      <c r="M117" s="31">
        <v>511</v>
      </c>
      <c r="N117" s="31">
        <v>33</v>
      </c>
      <c r="O117" s="31">
        <v>18</v>
      </c>
      <c r="P117" s="32">
        <v>0</v>
      </c>
      <c r="Q117" s="1">
        <f>SUM(C117:P117)</f>
        <v>3466</v>
      </c>
      <c r="R117" s="1"/>
      <c r="S117" s="1"/>
      <c r="T117" s="1"/>
    </row>
    <row r="118" spans="1:20" x14ac:dyDescent="0.2">
      <c r="A118" s="3"/>
      <c r="B118" s="103">
        <v>100</v>
      </c>
      <c r="C118" s="14">
        <v>41.3</v>
      </c>
      <c r="D118" s="15">
        <v>13.6</v>
      </c>
      <c r="E118" s="15">
        <v>24.3</v>
      </c>
      <c r="F118" s="15">
        <v>56.2</v>
      </c>
      <c r="G118" s="15">
        <v>41.1</v>
      </c>
      <c r="H118" s="15">
        <v>3</v>
      </c>
      <c r="I118" s="15">
        <v>6.4</v>
      </c>
      <c r="J118" s="15">
        <v>12.7</v>
      </c>
      <c r="K118" s="15">
        <v>11.1</v>
      </c>
      <c r="L118" s="15">
        <v>43.2</v>
      </c>
      <c r="M118" s="15">
        <v>44.5</v>
      </c>
      <c r="N118" s="15">
        <v>2.9</v>
      </c>
      <c r="O118" s="15">
        <v>1.6</v>
      </c>
      <c r="P118" s="16">
        <v>0</v>
      </c>
      <c r="Q118" s="1">
        <f>SUM(C118:P118)</f>
        <v>301.89999999999998</v>
      </c>
      <c r="R118" s="1"/>
      <c r="S118" s="1"/>
      <c r="T118" s="1"/>
    </row>
    <row r="119" spans="1:20" s="22" customFormat="1" x14ac:dyDescent="0.2">
      <c r="A119" s="19"/>
      <c r="B119" s="48" t="s">
        <v>92</v>
      </c>
      <c r="C119" s="102">
        <f>_xlfn.RANK.EQ(C118,$C$118:$M$118,0)+COUNTIF($C$118:C118,C118)-1</f>
        <v>4</v>
      </c>
      <c r="D119" s="20">
        <f>_xlfn.RANK.EQ(D118,$C$118:$M$118,0)+COUNTIF($C$118:D118,D118)-1</f>
        <v>7</v>
      </c>
      <c r="E119" s="20">
        <f>_xlfn.RANK.EQ(E118,$C$118:$M$118,0)+COUNTIF($C$118:E118,E118)-1</f>
        <v>6</v>
      </c>
      <c r="F119" s="20">
        <f>_xlfn.RANK.EQ(F118,$C$118:$M$118,0)+COUNTIF($C$118:F118,F118)-1</f>
        <v>1</v>
      </c>
      <c r="G119" s="20">
        <f>_xlfn.RANK.EQ(G118,$C$118:$M$118,0)+COUNTIF($C$118:G118,G118)-1</f>
        <v>5</v>
      </c>
      <c r="H119" s="20">
        <f>_xlfn.RANK.EQ(H118,$C$118:$M$118,0)+COUNTIF($C$118:H118,H118)-1</f>
        <v>11</v>
      </c>
      <c r="I119" s="20">
        <f>_xlfn.RANK.EQ(I118,$C$118:$M$118,0)+COUNTIF($C$118:I118,I118)-1</f>
        <v>10</v>
      </c>
      <c r="J119" s="20">
        <f>_xlfn.RANK.EQ(J118,$C$118:$M$118,0)+COUNTIF($C$118:J118,J118)-1</f>
        <v>8</v>
      </c>
      <c r="K119" s="20">
        <f>_xlfn.RANK.EQ(K118,$C$118:$M$118,0)+COUNTIF($C$118:K118,K118)-1</f>
        <v>9</v>
      </c>
      <c r="L119" s="20">
        <f>_xlfn.RANK.EQ(L118,$C$118:$M$118,0)+COUNTIF($C$118:L118,L118)-1</f>
        <v>3</v>
      </c>
      <c r="M119" s="20">
        <f>_xlfn.RANK.EQ(M118,$C$118:$M$118,0)+COUNTIF($C$118:M118,M118)-1</f>
        <v>2</v>
      </c>
      <c r="N119" s="20">
        <v>12</v>
      </c>
      <c r="O119" s="20">
        <v>13</v>
      </c>
      <c r="P119" s="20">
        <v>14</v>
      </c>
      <c r="Q119" s="28"/>
      <c r="R119" s="28"/>
      <c r="S119" s="28"/>
      <c r="T119" s="28"/>
    </row>
    <row r="120" spans="1:20" x14ac:dyDescent="0.2">
      <c r="A120" s="29"/>
      <c r="B120" s="101" t="s">
        <v>141</v>
      </c>
      <c r="C120" s="99"/>
      <c r="D120" s="99"/>
      <c r="E120" s="99"/>
      <c r="F120" s="99"/>
      <c r="G120" s="100"/>
      <c r="H120" s="99"/>
      <c r="I120" s="99"/>
      <c r="J120" s="99"/>
      <c r="K120" s="99"/>
      <c r="L120" s="99"/>
      <c r="M120" s="99"/>
      <c r="N120" s="99"/>
      <c r="O120" s="99"/>
      <c r="P120" s="99"/>
    </row>
    <row r="121" spans="1:20" ht="60.75" customHeight="1" x14ac:dyDescent="0.2">
      <c r="A121" s="29"/>
      <c r="B121" s="9" t="s">
        <v>1</v>
      </c>
      <c r="C121" s="10" t="str">
        <f>INDEX($C$116:$P$118,1,MATCH(C$124,$C$119:$P$119,0))</f>
        <v>食事、買い物が便利である</v>
      </c>
      <c r="D121" s="11" t="str">
        <f>INDEX($C$116:$P$118,1,MATCH(D$124,$C$119:$P$119,0))</f>
        <v>災害が少ない</v>
      </c>
      <c r="E121" s="11" t="str">
        <f>INDEX($C$116:$P$118,1,MATCH(E$124,$C$119:$P$119,0))</f>
        <v>治安がよい</v>
      </c>
      <c r="F121" s="11" t="str">
        <f>INDEX($C$116:$P$118,1,MATCH(F$124,$C$119:$P$119,0))</f>
        <v>自然が豊かである</v>
      </c>
      <c r="G121" s="11" t="str">
        <f>INDEX($C$116:$P$118,1,MATCH(G$124,$C$119:$P$119,0))</f>
        <v>交通の便がよい</v>
      </c>
      <c r="H121" s="11" t="str">
        <f>INDEX($C$116:$P$118,1,MATCH(H$124,$C$119:$P$119,0))</f>
        <v>ウォーキングなど気軽に
体を動かせる場が近くにある</v>
      </c>
      <c r="I121" s="11" t="str">
        <f>INDEX($C$116:$P$118,1,MATCH(I$124,$C$119:$P$119,0))</f>
        <v>町並みなどの景観がよい</v>
      </c>
      <c r="J121" s="17" t="str">
        <f>INDEX($C$116:$P$118,1,MATCH(J$124,$C$119:$P$119,0))</f>
        <v>医療、福祉サービスが充実している</v>
      </c>
      <c r="K121" s="11" t="str">
        <f>INDEX($C$116:$P$118,1,MATCH(K$124,$C$119:$P$119,0))</f>
        <v>住民相互の交流がある</v>
      </c>
      <c r="L121" s="17" t="str">
        <f>INDEX($C$116:$P$118,1,MATCH(L$124,$C$119:$P$119,0))</f>
        <v>教育、文化、スポーツの施設が充実している</v>
      </c>
      <c r="M121" s="11" t="str">
        <f>INDEX($C$116:$P$118,1,MATCH(M$124,$C$119:$P$119,0))</f>
        <v>働く場が多い</v>
      </c>
      <c r="N121" s="11" t="str">
        <f>INDEX($C$116:$P$118,1,MATCH(N$124,$C$119:$P$119,0))</f>
        <v>その他</v>
      </c>
      <c r="O121" s="17" t="str">
        <f>INDEX($C$116:$P$118,1,MATCH(O$124,$C$119:$P$119,0))</f>
        <v>特にない</v>
      </c>
      <c r="P121" s="12" t="str">
        <f>INDEX($C$116:$P$118,1,MATCH(P$124,$C$119:$P$119,0))</f>
        <v>無回答</v>
      </c>
      <c r="S121" s="29"/>
    </row>
    <row r="122" spans="1:20" x14ac:dyDescent="0.2">
      <c r="A122" s="29"/>
      <c r="B122" s="98">
        <f>B117</f>
        <v>1148</v>
      </c>
      <c r="C122" s="97">
        <f>INDEX($C$116:$P$118,2,MATCH(C$124,$C$119:$P$119,0))</f>
        <v>645</v>
      </c>
      <c r="D122" s="96">
        <f>INDEX($C$116:$P$118,2,MATCH(D$124,$C$119:$P$119,0))</f>
        <v>511</v>
      </c>
      <c r="E122" s="96">
        <f>INDEX($C$116:$P$118,2,MATCH(E$124,$C$119:$P$119,0))</f>
        <v>496</v>
      </c>
      <c r="F122" s="95">
        <f>INDEX($C$116:$P$118,2,MATCH(F$124,$C$119:$P$119,0))</f>
        <v>474</v>
      </c>
      <c r="G122" s="95">
        <f>INDEX($C$116:$P$118,2,MATCH(G$124,$C$119:$P$119,0))</f>
        <v>472</v>
      </c>
      <c r="H122" s="95">
        <f>INDEX($C$116:$P$118,2,MATCH(H$124,$C$119:$P$119,0))</f>
        <v>279</v>
      </c>
      <c r="I122" s="95">
        <f>INDEX($C$116:$P$118,2,MATCH(I$124,$C$119:$P$119,0))</f>
        <v>156</v>
      </c>
      <c r="J122" s="95">
        <f>INDEX($C$116:$P$118,2,MATCH(J$124,$C$119:$P$119,0))</f>
        <v>146</v>
      </c>
      <c r="K122" s="95">
        <f>INDEX($C$116:$P$118,2,MATCH(K$124,$C$119:$P$119,0))</f>
        <v>128</v>
      </c>
      <c r="L122" s="95">
        <f>INDEX($C$116:$P$118,2,MATCH(L$124,$C$119:$P$119,0))</f>
        <v>74</v>
      </c>
      <c r="M122" s="94">
        <f>INDEX($C$116:$P$118,2,MATCH(M$124,$C$119:$P$119,0))</f>
        <v>34</v>
      </c>
      <c r="N122" s="95">
        <f>INDEX($C$116:$P$118,2,MATCH(N$124,$C$119:$P$119,0))</f>
        <v>33</v>
      </c>
      <c r="O122" s="94">
        <f>INDEX($C$116:$P$118,2,MATCH(O$124,$C$119:$P$119,0))</f>
        <v>18</v>
      </c>
      <c r="P122" s="93">
        <f>INDEX($C$116:$P$118,2,MATCH(P$124,$C$119:$P$119,0))</f>
        <v>0</v>
      </c>
      <c r="Q122" s="1">
        <f>SUM(C122:P122)</f>
        <v>3466</v>
      </c>
      <c r="R122" s="1"/>
      <c r="S122" s="29"/>
    </row>
    <row r="123" spans="1:20" x14ac:dyDescent="0.2">
      <c r="A123" s="29"/>
      <c r="B123" s="35">
        <v>100</v>
      </c>
      <c r="C123" s="91">
        <f>INDEX($C$116:$P$118,3,MATCH(C$124,$C$119:$P$119,0))</f>
        <v>56.2</v>
      </c>
      <c r="D123" s="90">
        <f>INDEX($C$116:$P$118,3,MATCH(D$124,$C$119:$P$119,0))</f>
        <v>44.5</v>
      </c>
      <c r="E123" s="90">
        <f>INDEX($C$116:$P$118,3,MATCH(E$124,$C$119:$P$119,0))</f>
        <v>43.2</v>
      </c>
      <c r="F123" s="89">
        <f>INDEX($C$116:$P$118,3,MATCH(F$124,$C$119:$P$119,0))</f>
        <v>41.3</v>
      </c>
      <c r="G123" s="89">
        <f>INDEX($C$116:$P$118,3,MATCH(G$124,$C$119:$P$119,0))</f>
        <v>41.1</v>
      </c>
      <c r="H123" s="89">
        <f>INDEX($C$116:$P$118,3,MATCH(H$124,$C$119:$P$119,0))</f>
        <v>24.3</v>
      </c>
      <c r="I123" s="89">
        <f>INDEX($C$116:$P$118,3,MATCH(I$124,$C$119:$P$119,0))</f>
        <v>13.6</v>
      </c>
      <c r="J123" s="89">
        <f>INDEX($C$116:$P$118,3,MATCH(J$124,$C$119:$P$119,0))</f>
        <v>12.7</v>
      </c>
      <c r="K123" s="89">
        <f>INDEX($C$116:$P$118,3,MATCH(K$124,$C$119:$P$119,0))</f>
        <v>11.1</v>
      </c>
      <c r="L123" s="89">
        <f>INDEX($C$116:$P$118,3,MATCH(L$124,$C$119:$P$119,0))</f>
        <v>6.4</v>
      </c>
      <c r="M123" s="88">
        <f>INDEX($C$116:$P$118,3,MATCH(M$124,$C$119:$P$119,0))</f>
        <v>3</v>
      </c>
      <c r="N123" s="89">
        <f>INDEX($C$116:$P$118,3,MATCH(N$124,$C$119:$P$119,0))</f>
        <v>2.9</v>
      </c>
      <c r="O123" s="88">
        <f>INDEX($C$116:$P$118,3,MATCH(O$124,$C$119:$P$119,0))</f>
        <v>1.6</v>
      </c>
      <c r="P123" s="87">
        <f>INDEX($C$116:$P$118,3,MATCH(P$124,$C$119:$P$119,0))</f>
        <v>0</v>
      </c>
      <c r="Q123" s="1">
        <f>SUM(C123:P123)</f>
        <v>301.89999999999998</v>
      </c>
      <c r="R123" s="1"/>
      <c r="S123" s="29"/>
    </row>
    <row r="124" spans="1:20" x14ac:dyDescent="0.2">
      <c r="A124" s="3"/>
      <c r="B124" s="48" t="s">
        <v>92</v>
      </c>
      <c r="C124" s="116">
        <v>1</v>
      </c>
      <c r="D124" s="116">
        <v>2</v>
      </c>
      <c r="E124" s="116">
        <v>3</v>
      </c>
      <c r="F124" s="116">
        <v>4</v>
      </c>
      <c r="G124" s="115">
        <v>5</v>
      </c>
      <c r="H124" s="115">
        <v>6</v>
      </c>
      <c r="I124" s="115">
        <v>7</v>
      </c>
      <c r="J124" s="115">
        <v>8</v>
      </c>
      <c r="K124" s="115">
        <v>9</v>
      </c>
      <c r="L124" s="115">
        <v>10</v>
      </c>
      <c r="M124" s="115">
        <v>11</v>
      </c>
      <c r="N124" s="115">
        <v>12</v>
      </c>
      <c r="O124" s="115">
        <v>13</v>
      </c>
      <c r="P124" s="115">
        <v>14</v>
      </c>
      <c r="S124" s="29"/>
    </row>
    <row r="125" spans="1:20" x14ac:dyDescent="0.2">
      <c r="A125" s="3"/>
      <c r="B125" s="47" t="s">
        <v>158</v>
      </c>
      <c r="C125" s="46" t="s">
        <v>109</v>
      </c>
      <c r="D125" s="45"/>
      <c r="E125" s="45"/>
      <c r="F125" s="45"/>
      <c r="S125" s="29"/>
    </row>
    <row r="126" spans="1:20" ht="60.6" customHeight="1" x14ac:dyDescent="0.2">
      <c r="A126" s="29"/>
      <c r="B126" s="44"/>
      <c r="C126" s="43" t="str">
        <f>C121</f>
        <v>食事、買い物が便利である</v>
      </c>
      <c r="D126" s="17" t="str">
        <f>D121</f>
        <v>災害が少ない</v>
      </c>
      <c r="E126" s="11" t="str">
        <f>E121</f>
        <v>治安がよい</v>
      </c>
      <c r="F126" s="11" t="str">
        <f>F121</f>
        <v>自然が豊かである</v>
      </c>
      <c r="G126" s="17" t="str">
        <f>G121</f>
        <v>交通の便がよい</v>
      </c>
      <c r="H126" s="11" t="str">
        <f>H121</f>
        <v>ウォーキングなど気軽に
体を動かせる場が近くにある</v>
      </c>
      <c r="I126" s="11" t="str">
        <f>I121</f>
        <v>町並みなどの景観がよい</v>
      </c>
      <c r="J126" s="11" t="str">
        <f>J121</f>
        <v>医療、福祉サービスが充実している</v>
      </c>
      <c r="K126" s="17" t="str">
        <f>K121</f>
        <v>住民相互の交流がある</v>
      </c>
      <c r="L126" s="17" t="str">
        <f>L121</f>
        <v>教育、文化、スポーツの施設が充実している</v>
      </c>
      <c r="M126" s="11" t="str">
        <f>M121</f>
        <v>働く場が多い</v>
      </c>
      <c r="N126" s="11" t="str">
        <f>N121</f>
        <v>その他</v>
      </c>
      <c r="O126" s="11" t="str">
        <f>O121</f>
        <v>特にない</v>
      </c>
      <c r="P126" s="12" t="str">
        <f>P121</f>
        <v>無回答</v>
      </c>
    </row>
    <row r="127" spans="1:20" ht="13.5" customHeight="1" x14ac:dyDescent="0.2">
      <c r="A127" s="29"/>
      <c r="B127" s="82" t="s">
        <v>139</v>
      </c>
      <c r="C127" s="41">
        <v>53.3</v>
      </c>
      <c r="D127" s="114">
        <v>50.7</v>
      </c>
      <c r="E127" s="77">
        <v>42.1</v>
      </c>
      <c r="F127" s="41">
        <v>45.4</v>
      </c>
      <c r="G127" s="77">
        <v>28.2</v>
      </c>
      <c r="H127" s="77">
        <v>26.9</v>
      </c>
      <c r="I127" s="77">
        <v>9.4</v>
      </c>
      <c r="J127" s="77">
        <v>12.9</v>
      </c>
      <c r="K127" s="77">
        <v>13.3</v>
      </c>
      <c r="L127" s="77">
        <v>5.5</v>
      </c>
      <c r="M127" s="76">
        <v>1.6</v>
      </c>
      <c r="N127" s="77">
        <v>1.8</v>
      </c>
      <c r="O127" s="76">
        <v>1.3</v>
      </c>
      <c r="P127" s="40">
        <v>2</v>
      </c>
      <c r="Q127" s="1"/>
      <c r="R127" s="1"/>
      <c r="S127" s="1"/>
      <c r="T127" s="1"/>
    </row>
    <row r="128" spans="1:20" ht="13.5" customHeight="1" x14ac:dyDescent="0.2">
      <c r="A128" s="29"/>
      <c r="B128" s="81" t="s">
        <v>138</v>
      </c>
      <c r="C128" s="112">
        <v>55.8</v>
      </c>
      <c r="D128" s="113">
        <v>51</v>
      </c>
      <c r="E128" s="111">
        <v>45.4</v>
      </c>
      <c r="F128" s="112">
        <v>46.2</v>
      </c>
      <c r="G128" s="111">
        <v>33.200000000000003</v>
      </c>
      <c r="H128" s="111">
        <v>27.8</v>
      </c>
      <c r="I128" s="111">
        <v>13.5</v>
      </c>
      <c r="J128" s="111">
        <v>14.4</v>
      </c>
      <c r="K128" s="111">
        <v>15.1</v>
      </c>
      <c r="L128" s="111">
        <v>5.8</v>
      </c>
      <c r="M128" s="110">
        <v>2.7</v>
      </c>
      <c r="N128" s="111">
        <v>1.6</v>
      </c>
      <c r="O128" s="110">
        <v>0.5</v>
      </c>
      <c r="P128" s="109">
        <v>1.3</v>
      </c>
      <c r="Q128" s="1"/>
      <c r="R128" s="1"/>
      <c r="S128" s="1"/>
      <c r="T128" s="1"/>
    </row>
    <row r="129" spans="1:20" ht="13.5" customHeight="1" x14ac:dyDescent="0.2">
      <c r="A129" s="29"/>
      <c r="B129" s="75" t="s">
        <v>137</v>
      </c>
      <c r="C129" s="38">
        <f>C123</f>
        <v>56.2</v>
      </c>
      <c r="D129" s="108">
        <f>D123</f>
        <v>44.5</v>
      </c>
      <c r="E129" s="107">
        <f>E123</f>
        <v>43.2</v>
      </c>
      <c r="F129" s="38">
        <f>F123</f>
        <v>41.3</v>
      </c>
      <c r="G129" s="107">
        <f>G123</f>
        <v>41.1</v>
      </c>
      <c r="H129" s="107">
        <f>H123</f>
        <v>24.3</v>
      </c>
      <c r="I129" s="107">
        <f>I123</f>
        <v>13.6</v>
      </c>
      <c r="J129" s="107">
        <f>J123</f>
        <v>12.7</v>
      </c>
      <c r="K129" s="107">
        <f>K123</f>
        <v>11.1</v>
      </c>
      <c r="L129" s="107">
        <f>L123</f>
        <v>6.4</v>
      </c>
      <c r="M129" s="106">
        <f>M123</f>
        <v>3</v>
      </c>
      <c r="N129" s="107">
        <f>N123</f>
        <v>2.9</v>
      </c>
      <c r="O129" s="106">
        <f>O123</f>
        <v>1.6</v>
      </c>
      <c r="P129" s="37">
        <f>P123</f>
        <v>0</v>
      </c>
      <c r="Q129" s="1">
        <f>SUM(C129:P129)</f>
        <v>301.89999999999998</v>
      </c>
      <c r="R129" s="1"/>
      <c r="S129" s="1"/>
      <c r="T129" s="1"/>
    </row>
    <row r="130" spans="1:20" x14ac:dyDescent="0.2">
      <c r="A130" s="3"/>
      <c r="C130" s="69">
        <f>C129-C128</f>
        <v>0.40000000000000568</v>
      </c>
      <c r="D130" s="69">
        <f>D129-D128</f>
        <v>-6.5</v>
      </c>
      <c r="E130" s="69">
        <f>E129-E128</f>
        <v>-2.1999999999999957</v>
      </c>
      <c r="F130" s="69">
        <f>F129-F128</f>
        <v>-4.9000000000000057</v>
      </c>
      <c r="G130" s="69">
        <f>G129-G128</f>
        <v>7.8999999999999986</v>
      </c>
      <c r="H130" s="69">
        <f>H129-H128</f>
        <v>-3.5</v>
      </c>
      <c r="I130" s="69">
        <f>I129-I128</f>
        <v>9.9999999999999645E-2</v>
      </c>
      <c r="J130" s="69">
        <f>J129-J128</f>
        <v>-1.7000000000000011</v>
      </c>
      <c r="K130" s="69">
        <f>K129-K128</f>
        <v>-4</v>
      </c>
      <c r="L130" s="69">
        <f>L129-L128</f>
        <v>0.60000000000000053</v>
      </c>
      <c r="M130" s="69">
        <f>M129-M128</f>
        <v>0.29999999999999982</v>
      </c>
      <c r="N130" s="69">
        <f>N129-N128</f>
        <v>1.2999999999999998</v>
      </c>
      <c r="O130" s="69">
        <f>O129-O128</f>
        <v>1.1000000000000001</v>
      </c>
      <c r="P130" s="69">
        <f>P129-P128</f>
        <v>-1.3</v>
      </c>
      <c r="Q130" s="1"/>
      <c r="R130" s="1"/>
      <c r="S130" s="1"/>
      <c r="T130" s="1"/>
    </row>
    <row r="131" spans="1:20" x14ac:dyDescent="0.2">
      <c r="A131" s="3"/>
    </row>
    <row r="132" spans="1:20" x14ac:dyDescent="0.2">
      <c r="A132" s="3"/>
      <c r="B132" s="6" t="s">
        <v>157</v>
      </c>
      <c r="C132" s="1" t="s">
        <v>156</v>
      </c>
      <c r="D132" s="1"/>
      <c r="E132" s="1"/>
      <c r="F132" s="1"/>
      <c r="G132" s="2"/>
    </row>
    <row r="133" spans="1:20" ht="86.4" customHeight="1" x14ac:dyDescent="0.2">
      <c r="A133" s="105" t="s">
        <v>81</v>
      </c>
      <c r="B133" s="9" t="s">
        <v>1</v>
      </c>
      <c r="C133" s="10" t="s">
        <v>155</v>
      </c>
      <c r="D133" s="11" t="s">
        <v>154</v>
      </c>
      <c r="E133" s="11" t="s">
        <v>153</v>
      </c>
      <c r="F133" s="17" t="s">
        <v>152</v>
      </c>
      <c r="G133" s="11" t="s">
        <v>151</v>
      </c>
      <c r="H133" s="11" t="s">
        <v>150</v>
      </c>
      <c r="I133" s="11" t="s">
        <v>149</v>
      </c>
      <c r="J133" s="17" t="s">
        <v>148</v>
      </c>
      <c r="K133" s="17" t="s">
        <v>147</v>
      </c>
      <c r="L133" s="11" t="s">
        <v>146</v>
      </c>
      <c r="M133" s="11" t="s">
        <v>145</v>
      </c>
      <c r="N133" s="11" t="s">
        <v>144</v>
      </c>
      <c r="O133" s="11" t="s">
        <v>143</v>
      </c>
      <c r="P133" s="12" t="s">
        <v>0</v>
      </c>
      <c r="Q133" s="8" t="s">
        <v>142</v>
      </c>
      <c r="R133" s="8"/>
      <c r="S133" s="1"/>
      <c r="T133" s="1"/>
    </row>
    <row r="134" spans="1:20" x14ac:dyDescent="0.2">
      <c r="A134" s="3"/>
      <c r="B134" s="104">
        <v>148</v>
      </c>
      <c r="C134" s="30">
        <v>5</v>
      </c>
      <c r="D134" s="31">
        <v>16</v>
      </c>
      <c r="E134" s="31">
        <v>16</v>
      </c>
      <c r="F134" s="31">
        <v>91</v>
      </c>
      <c r="G134" s="31">
        <v>105</v>
      </c>
      <c r="H134" s="31">
        <v>61</v>
      </c>
      <c r="I134" s="31">
        <v>46</v>
      </c>
      <c r="J134" s="31">
        <v>38</v>
      </c>
      <c r="K134" s="31">
        <v>13</v>
      </c>
      <c r="L134" s="31">
        <v>16</v>
      </c>
      <c r="M134" s="31">
        <v>6</v>
      </c>
      <c r="N134" s="31">
        <v>31</v>
      </c>
      <c r="O134" s="31">
        <v>1</v>
      </c>
      <c r="P134" s="32">
        <v>0</v>
      </c>
      <c r="Q134" s="8">
        <f>SUM(C134:P134)</f>
        <v>445</v>
      </c>
      <c r="R134" s="8"/>
      <c r="S134" s="1"/>
      <c r="T134" s="1"/>
    </row>
    <row r="135" spans="1:20" x14ac:dyDescent="0.2">
      <c r="A135" s="3"/>
      <c r="B135" s="103">
        <v>100</v>
      </c>
      <c r="C135" s="14">
        <v>3.4</v>
      </c>
      <c r="D135" s="15">
        <v>10.8</v>
      </c>
      <c r="E135" s="15">
        <v>10.8</v>
      </c>
      <c r="F135" s="15">
        <v>61.5</v>
      </c>
      <c r="G135" s="15">
        <v>70.900000000000006</v>
      </c>
      <c r="H135" s="15">
        <v>41.2</v>
      </c>
      <c r="I135" s="15">
        <v>31.1</v>
      </c>
      <c r="J135" s="15">
        <v>25.7</v>
      </c>
      <c r="K135" s="15">
        <v>8.8000000000000007</v>
      </c>
      <c r="L135" s="15">
        <v>10.8</v>
      </c>
      <c r="M135" s="15">
        <v>4.0999999999999996</v>
      </c>
      <c r="N135" s="15">
        <v>20.9</v>
      </c>
      <c r="O135" s="15">
        <v>0.7</v>
      </c>
      <c r="P135" s="16">
        <v>0</v>
      </c>
      <c r="Q135" s="8">
        <f>SUM(C135:P135)</f>
        <v>300.7</v>
      </c>
      <c r="R135" s="8"/>
    </row>
    <row r="136" spans="1:20" s="22" customFormat="1" x14ac:dyDescent="0.2">
      <c r="A136" s="19"/>
      <c r="B136" s="48" t="s">
        <v>92</v>
      </c>
      <c r="C136" s="102">
        <f>_xlfn.RANK.EQ(C135,$C$135:$M$135,0)+COUNTIF($C$135:C135,C135)-1</f>
        <v>11</v>
      </c>
      <c r="D136" s="20">
        <f>_xlfn.RANK.EQ(D135,$C$135:$M$135,0)+COUNTIF($C$135:D135,D135)-1</f>
        <v>6</v>
      </c>
      <c r="E136" s="20">
        <f>_xlfn.RANK.EQ(E135,$C$135:$M$135,0)+COUNTIF($C$135:E135,E135)-1</f>
        <v>7</v>
      </c>
      <c r="F136" s="20">
        <f>_xlfn.RANK.EQ(F135,$C$135:$M$135,0)+COUNTIF($C$135:F135,F135)-1</f>
        <v>2</v>
      </c>
      <c r="G136" s="20">
        <f>_xlfn.RANK.EQ(G135,$C$135:$M$135,0)+COUNTIF($C$135:G135,G135)-1</f>
        <v>1</v>
      </c>
      <c r="H136" s="20">
        <f>_xlfn.RANK.EQ(H135,$C$135:$M$135,0)+COUNTIF($C$135:H135,H135)-1</f>
        <v>3</v>
      </c>
      <c r="I136" s="20">
        <f>_xlfn.RANK.EQ(I135,$C$135:$M$135,0)+COUNTIF($C$135:I135,I135)-1</f>
        <v>4</v>
      </c>
      <c r="J136" s="20">
        <f>_xlfn.RANK.EQ(J135,$C$135:$M$135,0)+COUNTIF($C$135:J135,J135)-1</f>
        <v>5</v>
      </c>
      <c r="K136" s="20">
        <f>_xlfn.RANK.EQ(K135,$C$135:$M$135,0)+COUNTIF($C$135:K135,K135)-1</f>
        <v>9</v>
      </c>
      <c r="L136" s="20">
        <f>_xlfn.RANK.EQ(L135,$C$135:$M$135,0)+COUNTIF($C$135:L135,L135)-1</f>
        <v>8</v>
      </c>
      <c r="M136" s="20">
        <f>_xlfn.RANK.EQ(M135,$C$135:$M$135,0)+COUNTIF($C$135:M135,M135)-1</f>
        <v>10</v>
      </c>
      <c r="N136" s="20">
        <v>12</v>
      </c>
      <c r="O136" s="20">
        <v>13</v>
      </c>
      <c r="P136" s="20">
        <v>14</v>
      </c>
      <c r="S136" s="20"/>
    </row>
    <row r="137" spans="1:20" x14ac:dyDescent="0.2">
      <c r="A137" s="29"/>
      <c r="B137" s="101" t="s">
        <v>141</v>
      </c>
      <c r="C137" s="99"/>
      <c r="D137" s="99"/>
      <c r="E137" s="99"/>
      <c r="F137" s="99"/>
      <c r="G137" s="100"/>
      <c r="H137" s="99"/>
      <c r="I137" s="99"/>
      <c r="J137" s="99"/>
      <c r="K137" s="99"/>
      <c r="L137" s="99"/>
      <c r="M137" s="99"/>
      <c r="N137" s="99"/>
      <c r="O137" s="99"/>
      <c r="P137" s="99"/>
    </row>
    <row r="138" spans="1:20" ht="86.4" customHeight="1" x14ac:dyDescent="0.2">
      <c r="A138" s="29"/>
      <c r="B138" s="9" t="s">
        <v>1</v>
      </c>
      <c r="C138" s="10" t="str">
        <f>INDEX($C$133:$P$135,1,MATCH(C$141,$C$136:$P$136,0))</f>
        <v>交通の便がよくない</v>
      </c>
      <c r="D138" s="43" t="str">
        <f>INDEX($C$133:$P$135,1,MATCH(D$141,$C$136:$P$136,0))</f>
        <v>食事、買い物が不便である</v>
      </c>
      <c r="E138" s="11" t="str">
        <f>INDEX($C$133:$P$135,1,MATCH(E$141,$C$136:$P$136,0))</f>
        <v>働く場が少ない</v>
      </c>
      <c r="F138" s="11" t="str">
        <f>INDEX($C$133:$P$135,1,MATCH(F$141,$C$136:$P$136,0))</f>
        <v>教育、文化、スポーツの施設が充実していない</v>
      </c>
      <c r="G138" s="11" t="str">
        <f>INDEX($C$133:$P$135,1,MATCH(G$141,$C$136:$P$136,0))</f>
        <v>医療、福祉サービスが充実していない</v>
      </c>
      <c r="H138" s="11" t="str">
        <f>INDEX($C$133:$P$135,1,MATCH(H$141,$C$136:$P$136,0))</f>
        <v>町並みなどの景観がよくない</v>
      </c>
      <c r="I138" s="11" t="str">
        <f>INDEX($C$133:$P$135,1,MATCH(I$141,$C$136:$P$136,0))</f>
        <v>　　ウォーキングなど気軽に
体を動かせる場が近くにない</v>
      </c>
      <c r="J138" s="11" t="str">
        <f>INDEX($C$133:$P$135,1,MATCH(J$141,$C$136:$P$136,0))</f>
        <v>治安が悪い</v>
      </c>
      <c r="K138" s="11" t="str">
        <f>INDEX($C$133:$P$135,1,MATCH(K$141,$C$136:$P$136,0))</f>
        <v>住民相互の交流がない</v>
      </c>
      <c r="L138" s="17" t="str">
        <f>INDEX($C$133:$P$135,1,MATCH(L$141,$C$136:$P$136,0))</f>
        <v>災害が多い</v>
      </c>
      <c r="M138" s="11" t="str">
        <f>INDEX($C$133:$P$135,1,MATCH(M$141,$C$136:$P$136,0))</f>
        <v>自然が豊かでない</v>
      </c>
      <c r="N138" s="11" t="str">
        <f>INDEX($C$133:$P$135,1,MATCH(N$141,$C$136:$P$136,0))</f>
        <v>その他</v>
      </c>
      <c r="O138" s="17" t="str">
        <f>INDEX($C$133:$P$135,1,MATCH(O$141,$C$136:$P$136,0))</f>
        <v>特にない</v>
      </c>
      <c r="P138" s="12" t="str">
        <f>INDEX($C$133:$P$135,1,MATCH(P$141,$C$136:$P$136,0))</f>
        <v>無回答</v>
      </c>
    </row>
    <row r="139" spans="1:20" x14ac:dyDescent="0.2">
      <c r="A139" s="29"/>
      <c r="B139" s="98">
        <f>B134</f>
        <v>148</v>
      </c>
      <c r="C139" s="97">
        <f>INDEX($C$133:$P$135,2,MATCH(C$141,$C$136:$P$136,0))</f>
        <v>105</v>
      </c>
      <c r="D139" s="96">
        <f>INDEX($C$133:$P$135,2,MATCH(D$141,$C$136:$P$136,0))</f>
        <v>91</v>
      </c>
      <c r="E139" s="95">
        <f>INDEX($C$133:$P$135,2,MATCH(E$141,$C$136:$P$136,0))</f>
        <v>61</v>
      </c>
      <c r="F139" s="95">
        <f>INDEX($C$133:$P$135,2,MATCH(F$141,$C$136:$P$136,0))</f>
        <v>46</v>
      </c>
      <c r="G139" s="95">
        <f>INDEX($C$133:$P$135,2,MATCH(G$141,$C$136:$P$136,0))</f>
        <v>38</v>
      </c>
      <c r="H139" s="95">
        <f>INDEX($C$133:$P$135,2,MATCH(H$141,$C$136:$P$136,0))</f>
        <v>16</v>
      </c>
      <c r="I139" s="95">
        <f>INDEX($C$133:$P$135,2,MATCH(I$141,$C$136:$P$136,0))</f>
        <v>16</v>
      </c>
      <c r="J139" s="95">
        <f>INDEX($C$133:$P$135,2,MATCH(J$141,$C$136:$P$136,0))</f>
        <v>16</v>
      </c>
      <c r="K139" s="95">
        <f>INDEX($C$133:$P$135,2,MATCH(K$141,$C$136:$P$136,0))</f>
        <v>13</v>
      </c>
      <c r="L139" s="94">
        <f>INDEX($C$133:$P$135,2,MATCH(L$141,$C$136:$P$136,0))</f>
        <v>6</v>
      </c>
      <c r="M139" s="95">
        <f>INDEX($C$133:$P$135,2,MATCH(M$141,$C$136:$P$136,0))</f>
        <v>5</v>
      </c>
      <c r="N139" s="95">
        <f>INDEX($C$133:$P$135,2,MATCH(N$141,$C$136:$P$136,0))</f>
        <v>31</v>
      </c>
      <c r="O139" s="94">
        <f>INDEX($C$133:$P$135,2,MATCH(O$141,$C$136:$P$136,0))</f>
        <v>1</v>
      </c>
      <c r="P139" s="93">
        <f>INDEX($C$133:$P$135,2,MATCH(P$141,$C$136:$P$136,0))</f>
        <v>0</v>
      </c>
      <c r="Q139" s="8">
        <f>SUM(C139:P139)</f>
        <v>445</v>
      </c>
      <c r="R139" s="8"/>
    </row>
    <row r="140" spans="1:20" x14ac:dyDescent="0.2">
      <c r="A140" s="29"/>
      <c r="B140" s="92">
        <v>100</v>
      </c>
      <c r="C140" s="91">
        <f>INDEX($C$133:$P$135,3,MATCH(C$141,$C$136:$P$136,0))</f>
        <v>70.900000000000006</v>
      </c>
      <c r="D140" s="90">
        <f>INDEX($C$133:$P$135,3,MATCH(D$141,$C$136:$P$136,0))</f>
        <v>61.5</v>
      </c>
      <c r="E140" s="89">
        <f>INDEX($C$133:$P$135,3,MATCH(E$141,$C$136:$P$136,0))</f>
        <v>41.2</v>
      </c>
      <c r="F140" s="89">
        <f>INDEX($C$133:$P$135,3,MATCH(F$141,$C$136:$P$136,0))</f>
        <v>31.1</v>
      </c>
      <c r="G140" s="89">
        <f>INDEX($C$133:$P$135,3,MATCH(G$141,$C$136:$P$136,0))</f>
        <v>25.7</v>
      </c>
      <c r="H140" s="89">
        <f>INDEX($C$133:$P$135,3,MATCH(H$141,$C$136:$P$136,0))</f>
        <v>10.8</v>
      </c>
      <c r="I140" s="89">
        <f>INDEX($C$133:$P$135,3,MATCH(I$141,$C$136:$P$136,0))</f>
        <v>10.8</v>
      </c>
      <c r="J140" s="89">
        <f>INDEX($C$133:$P$135,3,MATCH(J$141,$C$136:$P$136,0))</f>
        <v>10.8</v>
      </c>
      <c r="K140" s="89">
        <f>INDEX($C$133:$P$135,3,MATCH(K$141,$C$136:$P$136,0))</f>
        <v>8.8000000000000007</v>
      </c>
      <c r="L140" s="88">
        <f>INDEX($C$133:$P$135,3,MATCH(L$141,$C$136:$P$136,0))</f>
        <v>4.0999999999999996</v>
      </c>
      <c r="M140" s="89">
        <f>INDEX($C$133:$P$135,3,MATCH(M$141,$C$136:$P$136,0))</f>
        <v>3.4</v>
      </c>
      <c r="N140" s="89">
        <f>INDEX($C$133:$P$135,3,MATCH(N$141,$C$136:$P$136,0))</f>
        <v>20.9</v>
      </c>
      <c r="O140" s="88">
        <f>INDEX($C$133:$P$135,3,MATCH(O$141,$C$136:$P$136,0))</f>
        <v>0.7</v>
      </c>
      <c r="P140" s="87">
        <f>INDEX($C$133:$P$135,3,MATCH(P$141,$C$136:$P$136,0))</f>
        <v>0</v>
      </c>
      <c r="Q140" s="8">
        <f>SUM(C140:P140)</f>
        <v>300.7</v>
      </c>
      <c r="R140" s="8"/>
    </row>
    <row r="141" spans="1:20" x14ac:dyDescent="0.2">
      <c r="A141" s="29"/>
      <c r="B141" s="48" t="s">
        <v>92</v>
      </c>
      <c r="C141" s="86">
        <v>1</v>
      </c>
      <c r="D141" s="86">
        <v>2</v>
      </c>
      <c r="E141" s="86">
        <v>3</v>
      </c>
      <c r="F141" s="86">
        <v>4</v>
      </c>
      <c r="G141" s="86">
        <v>5</v>
      </c>
      <c r="H141" s="86">
        <v>6</v>
      </c>
      <c r="I141" s="86">
        <v>7</v>
      </c>
      <c r="J141" s="86">
        <v>8</v>
      </c>
      <c r="K141" s="86">
        <v>9</v>
      </c>
      <c r="L141" s="86">
        <v>10</v>
      </c>
      <c r="M141" s="86">
        <v>11</v>
      </c>
      <c r="N141" s="85">
        <v>12</v>
      </c>
      <c r="O141" s="85">
        <v>13</v>
      </c>
      <c r="P141" s="85">
        <v>14</v>
      </c>
    </row>
    <row r="142" spans="1:20" x14ac:dyDescent="0.2">
      <c r="A142" s="3"/>
      <c r="B142" s="47" t="s">
        <v>140</v>
      </c>
      <c r="C142" s="46" t="s">
        <v>109</v>
      </c>
      <c r="D142" s="45"/>
      <c r="E142" s="45"/>
      <c r="F142" s="45"/>
    </row>
    <row r="143" spans="1:20" ht="86.4" customHeight="1" x14ac:dyDescent="0.2">
      <c r="A143" s="29"/>
      <c r="B143" s="9"/>
      <c r="C143" s="10" t="str">
        <f>C138</f>
        <v>交通の便がよくない</v>
      </c>
      <c r="D143" s="43" t="str">
        <f>D138</f>
        <v>食事、買い物が不便である</v>
      </c>
      <c r="E143" s="11" t="str">
        <f>E138</f>
        <v>働く場が少ない</v>
      </c>
      <c r="F143" s="11" t="str">
        <f>F138</f>
        <v>教育、文化、スポーツの施設が充実していない</v>
      </c>
      <c r="G143" s="11" t="str">
        <f>G138</f>
        <v>医療、福祉サービスが充実していない</v>
      </c>
      <c r="H143" s="11" t="str">
        <f>H138</f>
        <v>町並みなどの景観がよくない</v>
      </c>
      <c r="I143" s="11" t="str">
        <f>I138</f>
        <v>　　ウォーキングなど気軽に
体を動かせる場が近くにない</v>
      </c>
      <c r="J143" s="84" t="str">
        <f>J138</f>
        <v>治安が悪い</v>
      </c>
      <c r="K143" s="83" t="str">
        <f>K138</f>
        <v>住民相互の交流がない</v>
      </c>
      <c r="L143" s="83" t="str">
        <f>L138</f>
        <v>災害が多い</v>
      </c>
      <c r="M143" s="11" t="str">
        <f>M138</f>
        <v>自然が豊かでない</v>
      </c>
      <c r="N143" s="11" t="str">
        <f>N138</f>
        <v>その他</v>
      </c>
      <c r="O143" s="17" t="str">
        <f>O138</f>
        <v>特にない</v>
      </c>
      <c r="P143" s="12" t="str">
        <f>P138</f>
        <v>無回答</v>
      </c>
    </row>
    <row r="144" spans="1:20" ht="13.5" customHeight="1" x14ac:dyDescent="0.2">
      <c r="A144" s="29"/>
      <c r="B144" s="82" t="s">
        <v>139</v>
      </c>
      <c r="C144" s="80">
        <v>76.099999999999994</v>
      </c>
      <c r="D144" s="41">
        <v>61.5</v>
      </c>
      <c r="E144" s="41">
        <v>30.7</v>
      </c>
      <c r="F144" s="77">
        <v>27.8</v>
      </c>
      <c r="G144" s="77">
        <v>31.7</v>
      </c>
      <c r="H144" s="77">
        <v>7.3</v>
      </c>
      <c r="I144" s="77">
        <v>12.7</v>
      </c>
      <c r="J144" s="79">
        <v>5.4</v>
      </c>
      <c r="K144" s="78">
        <v>10.199999999999999</v>
      </c>
      <c r="L144" s="78">
        <v>7.3</v>
      </c>
      <c r="M144" s="77">
        <v>3.4</v>
      </c>
      <c r="N144" s="77">
        <v>19</v>
      </c>
      <c r="O144" s="76">
        <v>1</v>
      </c>
      <c r="P144" s="40">
        <v>1.5</v>
      </c>
      <c r="Q144" s="1"/>
      <c r="R144" s="1"/>
      <c r="S144" s="1"/>
      <c r="T144" s="1"/>
    </row>
    <row r="145" spans="1:20" ht="13.5" customHeight="1" x14ac:dyDescent="0.2">
      <c r="A145" s="29"/>
      <c r="B145" s="81" t="s">
        <v>138</v>
      </c>
      <c r="C145" s="80">
        <v>75</v>
      </c>
      <c r="D145" s="41">
        <v>63.7</v>
      </c>
      <c r="E145" s="41">
        <v>30.7</v>
      </c>
      <c r="F145" s="77">
        <v>25.5</v>
      </c>
      <c r="G145" s="77">
        <v>32.5</v>
      </c>
      <c r="H145" s="77">
        <v>4.7</v>
      </c>
      <c r="I145" s="77">
        <v>10.4</v>
      </c>
      <c r="J145" s="79">
        <v>9.4</v>
      </c>
      <c r="K145" s="78">
        <v>10.4</v>
      </c>
      <c r="L145" s="78">
        <v>4.7</v>
      </c>
      <c r="M145" s="77">
        <v>1.9</v>
      </c>
      <c r="N145" s="77">
        <v>19.8</v>
      </c>
      <c r="O145" s="76">
        <v>1.4</v>
      </c>
      <c r="P145" s="40">
        <v>1.4</v>
      </c>
      <c r="Q145" s="8"/>
      <c r="R145" s="8"/>
      <c r="S145" s="1"/>
      <c r="T145" s="1"/>
    </row>
    <row r="146" spans="1:20" ht="13.5" customHeight="1" x14ac:dyDescent="0.2">
      <c r="A146" s="29"/>
      <c r="B146" s="75" t="s">
        <v>137</v>
      </c>
      <c r="C146" s="74">
        <f>C140</f>
        <v>70.900000000000006</v>
      </c>
      <c r="D146" s="73">
        <f>D140</f>
        <v>61.5</v>
      </c>
      <c r="E146" s="73">
        <f>E140</f>
        <v>41.2</v>
      </c>
      <c r="F146" s="72">
        <f>F140</f>
        <v>31.1</v>
      </c>
      <c r="G146" s="72">
        <f>G140</f>
        <v>25.7</v>
      </c>
      <c r="H146" s="72">
        <f>H140</f>
        <v>10.8</v>
      </c>
      <c r="I146" s="72">
        <f>I140</f>
        <v>10.8</v>
      </c>
      <c r="J146" s="72">
        <f>J140</f>
        <v>10.8</v>
      </c>
      <c r="K146" s="72">
        <f>K140</f>
        <v>8.8000000000000007</v>
      </c>
      <c r="L146" s="71">
        <f>L140</f>
        <v>4.0999999999999996</v>
      </c>
      <c r="M146" s="72">
        <f>M140</f>
        <v>3.4</v>
      </c>
      <c r="N146" s="72">
        <f>N140</f>
        <v>20.9</v>
      </c>
      <c r="O146" s="71">
        <f>O140</f>
        <v>0.7</v>
      </c>
      <c r="P146" s="70">
        <f>P140</f>
        <v>0</v>
      </c>
      <c r="Q146" s="8">
        <f>SUM(C146:P146)</f>
        <v>300.7</v>
      </c>
      <c r="R146" s="8"/>
      <c r="S146" s="1"/>
      <c r="T146" s="1"/>
    </row>
    <row r="147" spans="1:20" x14ac:dyDescent="0.2">
      <c r="A147" s="3"/>
      <c r="C147" s="69">
        <f>C146-C145</f>
        <v>-4.0999999999999943</v>
      </c>
      <c r="D147" s="69">
        <f>D146-D145</f>
        <v>-2.2000000000000028</v>
      </c>
      <c r="E147" s="69">
        <f>E146-E145</f>
        <v>10.500000000000004</v>
      </c>
      <c r="F147" s="69">
        <f>F146-F145</f>
        <v>5.6000000000000014</v>
      </c>
      <c r="G147" s="69">
        <f>G146-G145</f>
        <v>-6.8000000000000007</v>
      </c>
      <c r="H147" s="69">
        <f>H146-H145</f>
        <v>6.1000000000000005</v>
      </c>
      <c r="I147" s="69">
        <f>I146-I145</f>
        <v>0.40000000000000036</v>
      </c>
      <c r="J147" s="69">
        <f>J146-J145</f>
        <v>1.4000000000000004</v>
      </c>
      <c r="K147" s="69">
        <f>K146-K145</f>
        <v>-1.5999999999999996</v>
      </c>
      <c r="L147" s="69">
        <f>L146-L145</f>
        <v>-0.60000000000000053</v>
      </c>
      <c r="M147" s="69">
        <f>M146-M145</f>
        <v>1.5</v>
      </c>
      <c r="N147" s="69">
        <f>N146-N145</f>
        <v>1.0999999999999979</v>
      </c>
      <c r="O147" s="69">
        <f>O146-O145</f>
        <v>-0.7</v>
      </c>
      <c r="P147" s="69">
        <f>P146-P145</f>
        <v>-1.4</v>
      </c>
      <c r="Q147" s="1"/>
      <c r="R147" s="1"/>
      <c r="S147" s="1"/>
      <c r="T147" s="1"/>
    </row>
    <row r="148" spans="1:20" x14ac:dyDescent="0.2">
      <c r="A148" s="3"/>
    </row>
    <row r="149" spans="1:20" x14ac:dyDescent="0.2">
      <c r="B149" s="6" t="s">
        <v>136</v>
      </c>
      <c r="C149" s="1" t="s">
        <v>135</v>
      </c>
      <c r="D149" s="1"/>
      <c r="E149" s="1"/>
      <c r="F149" s="1"/>
      <c r="G149" s="2"/>
    </row>
    <row r="150" spans="1:20" ht="21.6" x14ac:dyDescent="0.2">
      <c r="A150" s="5" t="s">
        <v>80</v>
      </c>
      <c r="B150" s="9" t="s">
        <v>1</v>
      </c>
      <c r="C150" s="10" t="s">
        <v>134</v>
      </c>
      <c r="D150" s="11" t="s">
        <v>133</v>
      </c>
      <c r="E150" s="17" t="s">
        <v>132</v>
      </c>
      <c r="F150" s="12" t="s">
        <v>0</v>
      </c>
    </row>
    <row r="151" spans="1:20" x14ac:dyDescent="0.2">
      <c r="B151" s="18">
        <v>1644</v>
      </c>
      <c r="C151" s="30">
        <v>1179</v>
      </c>
      <c r="D151" s="31">
        <v>59</v>
      </c>
      <c r="E151" s="31">
        <v>394</v>
      </c>
      <c r="F151" s="32">
        <v>12</v>
      </c>
      <c r="G151" s="8">
        <f>SUM(C151:F151)</f>
        <v>1644</v>
      </c>
      <c r="H151" s="8" t="str">
        <f>IF(B151=G151,"○","×")</f>
        <v>○</v>
      </c>
    </row>
    <row r="152" spans="1:20" x14ac:dyDescent="0.2">
      <c r="B152" s="13">
        <v>100</v>
      </c>
      <c r="C152" s="14">
        <v>71.7</v>
      </c>
      <c r="D152" s="15">
        <v>3.6</v>
      </c>
      <c r="E152" s="15">
        <v>24</v>
      </c>
      <c r="F152" s="16">
        <v>0.7</v>
      </c>
      <c r="G152" s="8">
        <f>SUM(C152:F152)</f>
        <v>100</v>
      </c>
      <c r="H152" s="8" t="str">
        <f>IF(B152=G152,"○","×")</f>
        <v>○</v>
      </c>
    </row>
    <row r="153" spans="1:20" s="22" customFormat="1" x14ac:dyDescent="0.2">
      <c r="A153" s="19"/>
      <c r="B153" s="20"/>
      <c r="C153" s="20">
        <v>1</v>
      </c>
      <c r="D153" s="20">
        <v>2</v>
      </c>
      <c r="E153" s="20">
        <v>3</v>
      </c>
      <c r="F153" s="20">
        <v>4</v>
      </c>
      <c r="G153" s="20"/>
    </row>
    <row r="154" spans="1:20" s="22" customFormat="1" x14ac:dyDescent="0.2">
      <c r="A154" s="19"/>
      <c r="B154" s="68" t="s">
        <v>92</v>
      </c>
      <c r="C154" s="20"/>
      <c r="D154" s="20"/>
      <c r="E154" s="20"/>
      <c r="F154" s="20"/>
      <c r="G154" s="20"/>
    </row>
    <row r="155" spans="1:20" x14ac:dyDescent="0.2">
      <c r="A155" s="54"/>
      <c r="B155" s="47" t="s">
        <v>131</v>
      </c>
      <c r="C155" s="46" t="s">
        <v>130</v>
      </c>
      <c r="G155" s="67"/>
      <c r="H155" s="66"/>
      <c r="I155" s="66"/>
      <c r="J155" s="66"/>
      <c r="K155" s="66"/>
      <c r="L155" s="66"/>
      <c r="M155" s="66"/>
      <c r="N155" s="66"/>
    </row>
    <row r="156" spans="1:20" x14ac:dyDescent="0.2">
      <c r="A156" s="54"/>
      <c r="B156" s="65"/>
      <c r="C156" s="63" t="s">
        <v>129</v>
      </c>
      <c r="D156" s="63" t="s">
        <v>128</v>
      </c>
      <c r="E156" s="63" t="s">
        <v>127</v>
      </c>
      <c r="F156" s="63" t="s">
        <v>126</v>
      </c>
      <c r="G156" s="63" t="s">
        <v>125</v>
      </c>
      <c r="H156" s="63" t="s">
        <v>124</v>
      </c>
      <c r="I156" s="64" t="s">
        <v>123</v>
      </c>
      <c r="J156" s="64" t="s">
        <v>122</v>
      </c>
      <c r="K156" s="63" t="s">
        <v>121</v>
      </c>
      <c r="L156" s="64" t="s">
        <v>120</v>
      </c>
      <c r="M156" s="63" t="s">
        <v>119</v>
      </c>
      <c r="N156" s="63" t="s">
        <v>118</v>
      </c>
      <c r="O156" s="63" t="s">
        <v>117</v>
      </c>
      <c r="P156" s="63" t="s">
        <v>116</v>
      </c>
      <c r="Q156" s="63" t="s">
        <v>115</v>
      </c>
      <c r="R156" s="62" t="s">
        <v>114</v>
      </c>
      <c r="S156" s="61" t="s">
        <v>113</v>
      </c>
    </row>
    <row r="157" spans="1:20" x14ac:dyDescent="0.2">
      <c r="A157" s="54"/>
      <c r="B157" s="60" t="s">
        <v>112</v>
      </c>
      <c r="C157" s="59">
        <v>89</v>
      </c>
      <c r="D157" s="59">
        <v>92.2</v>
      </c>
      <c r="E157" s="59">
        <v>92.4</v>
      </c>
      <c r="F157" s="59">
        <v>90.5</v>
      </c>
      <c r="G157" s="59">
        <v>89.5</v>
      </c>
      <c r="H157" s="59">
        <v>78.2</v>
      </c>
      <c r="I157" s="58">
        <v>75.599999999999994</v>
      </c>
      <c r="J157" s="58">
        <v>75.900000000000006</v>
      </c>
      <c r="K157" s="57">
        <v>73.2</v>
      </c>
      <c r="L157" s="58">
        <v>73.3</v>
      </c>
      <c r="M157" s="57">
        <v>75.7</v>
      </c>
      <c r="N157" s="57">
        <v>77.8</v>
      </c>
      <c r="O157" s="57">
        <v>75.5</v>
      </c>
      <c r="P157" s="57">
        <v>73.948019801980209</v>
      </c>
      <c r="Q157" s="57">
        <v>73.3</v>
      </c>
      <c r="R157" s="56">
        <v>74.3</v>
      </c>
      <c r="S157" s="55">
        <f>C152</f>
        <v>71.7</v>
      </c>
    </row>
    <row r="158" spans="1:20" x14ac:dyDescent="0.2">
      <c r="A158" s="54"/>
      <c r="B158" s="53" t="s">
        <v>111</v>
      </c>
      <c r="C158" s="51">
        <v>8.4</v>
      </c>
      <c r="D158" s="51">
        <v>6.3</v>
      </c>
      <c r="E158" s="51">
        <v>5.9</v>
      </c>
      <c r="F158" s="51">
        <v>7.9</v>
      </c>
      <c r="G158" s="51">
        <v>9.6</v>
      </c>
      <c r="H158" s="51">
        <v>3</v>
      </c>
      <c r="I158" s="52">
        <v>2.9</v>
      </c>
      <c r="J158" s="52">
        <v>2.4</v>
      </c>
      <c r="K158" s="51">
        <v>4.5</v>
      </c>
      <c r="L158" s="52">
        <v>3.9</v>
      </c>
      <c r="M158" s="51">
        <v>3.2</v>
      </c>
      <c r="N158" s="51">
        <v>2.8</v>
      </c>
      <c r="O158" s="51">
        <v>3.7</v>
      </c>
      <c r="P158" s="51">
        <v>3.8366336633663365</v>
      </c>
      <c r="Q158" s="51">
        <v>3.5</v>
      </c>
      <c r="R158" s="50">
        <v>3.9</v>
      </c>
      <c r="S158" s="49">
        <f>D152</f>
        <v>3.6</v>
      </c>
    </row>
    <row r="159" spans="1:20" x14ac:dyDescent="0.2">
      <c r="A159" s="3"/>
      <c r="B159" s="48" t="s">
        <v>92</v>
      </c>
      <c r="C159" s="45"/>
      <c r="D159" s="45"/>
      <c r="E159" s="45"/>
      <c r="F159" s="45"/>
    </row>
    <row r="160" spans="1:20" x14ac:dyDescent="0.2">
      <c r="A160" s="29"/>
      <c r="B160" s="47" t="s">
        <v>110</v>
      </c>
      <c r="C160" s="46" t="s">
        <v>109</v>
      </c>
      <c r="D160" s="45"/>
      <c r="E160" s="45"/>
      <c r="F160" s="45"/>
    </row>
    <row r="161" spans="1:8" ht="13.5" customHeight="1" x14ac:dyDescent="0.2">
      <c r="A161" s="29"/>
      <c r="B161" s="44"/>
      <c r="C161" s="43" t="str">
        <f>C150</f>
        <v>はい</v>
      </c>
      <c r="D161" s="11" t="str">
        <f>D150</f>
        <v>いいえ</v>
      </c>
      <c r="E161" s="11" t="str">
        <f>E150</f>
        <v>わからない</v>
      </c>
      <c r="F161" s="12" t="str">
        <f>F150</f>
        <v>無回答</v>
      </c>
      <c r="H161" s="29"/>
    </row>
    <row r="162" spans="1:8" ht="13.5" customHeight="1" x14ac:dyDescent="0.2">
      <c r="A162" s="29"/>
      <c r="B162" s="42" t="s">
        <v>108</v>
      </c>
      <c r="C162" s="41">
        <v>73.3</v>
      </c>
      <c r="D162" s="41">
        <v>3.5</v>
      </c>
      <c r="E162" s="41">
        <v>20.9</v>
      </c>
      <c r="F162" s="40">
        <v>2.4</v>
      </c>
      <c r="H162" s="29"/>
    </row>
    <row r="163" spans="1:8" ht="13.5" customHeight="1" x14ac:dyDescent="0.2">
      <c r="A163" s="29"/>
      <c r="B163" s="42" t="s">
        <v>107</v>
      </c>
      <c r="C163" s="41">
        <v>74.3</v>
      </c>
      <c r="D163" s="41">
        <v>3.9</v>
      </c>
      <c r="E163" s="41">
        <v>20.100000000000001</v>
      </c>
      <c r="F163" s="40">
        <v>1.6</v>
      </c>
      <c r="H163" s="29"/>
    </row>
    <row r="164" spans="1:8" ht="13.5" customHeight="1" x14ac:dyDescent="0.2">
      <c r="A164" s="3"/>
      <c r="B164" s="39" t="s">
        <v>106</v>
      </c>
      <c r="C164" s="38">
        <f>C152</f>
        <v>71.7</v>
      </c>
      <c r="D164" s="38">
        <f>D152</f>
        <v>3.6</v>
      </c>
      <c r="E164" s="38">
        <f>E152</f>
        <v>24</v>
      </c>
      <c r="F164" s="37">
        <f>F152</f>
        <v>0.7</v>
      </c>
      <c r="H164" s="29"/>
    </row>
  </sheetData>
  <phoneticPr fontId="2"/>
  <conditionalFormatting sqref="B23">
    <cfRule type="duplicateValues" dxfId="11" priority="7"/>
  </conditionalFormatting>
  <conditionalFormatting sqref="B57:C57 B58 D58">
    <cfRule type="duplicateValues" dxfId="10" priority="8"/>
  </conditionalFormatting>
  <conditionalFormatting sqref="C17:K17">
    <cfRule type="duplicateValues" dxfId="9" priority="5"/>
  </conditionalFormatting>
  <conditionalFormatting sqref="C51:P51">
    <cfRule type="duplicateValues" dxfId="8" priority="4"/>
  </conditionalFormatting>
  <conditionalFormatting sqref="C85:P85">
    <cfRule type="duplicateValues" dxfId="7" priority="2"/>
  </conditionalFormatting>
  <conditionalFormatting sqref="C119:P119">
    <cfRule type="duplicateValues" dxfId="6" priority="1"/>
  </conditionalFormatting>
  <conditionalFormatting sqref="C136:P136">
    <cfRule type="duplicateValues" dxfId="5" priority="6"/>
  </conditionalFormatting>
  <conditionalFormatting sqref="C68:R68">
    <cfRule type="duplicateValues" dxfId="4" priority="3"/>
  </conditionalFormatting>
  <pageMargins left="0.39370078740157483" right="0" top="0.59055118110236227" bottom="0.59055118110236227" header="0.31496062992125984" footer="0.51181102362204722"/>
  <pageSetup paperSize="9" scale="76" orientation="landscape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0031-DB8A-448A-AD5B-C6171B1A67C6}">
  <dimension ref="A1:BY156"/>
  <sheetViews>
    <sheetView tabSelected="1" zoomScaleNormal="100" zoomScaleSheetLayoutView="85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42" x14ac:dyDescent="0.2">
      <c r="A1" s="122"/>
      <c r="B1" s="6" t="s">
        <v>429</v>
      </c>
      <c r="C1" s="1" t="s">
        <v>428</v>
      </c>
      <c r="D1" s="1"/>
      <c r="E1" s="136"/>
      <c r="F1" s="1"/>
      <c r="G1" s="1"/>
      <c r="H1" s="1"/>
      <c r="I1" s="1"/>
      <c r="J1" s="1"/>
      <c r="K1" s="1"/>
      <c r="L1" s="1"/>
      <c r="M1" s="1"/>
      <c r="N1" s="2"/>
    </row>
    <row r="2" spans="1:42" ht="183.6" x14ac:dyDescent="0.2">
      <c r="A2" s="105" t="s">
        <v>81</v>
      </c>
      <c r="B2" s="44" t="s">
        <v>1</v>
      </c>
      <c r="C2" s="43" t="s">
        <v>427</v>
      </c>
      <c r="D2" s="11" t="s">
        <v>426</v>
      </c>
      <c r="E2" s="11" t="s">
        <v>425</v>
      </c>
      <c r="F2" s="11" t="s">
        <v>424</v>
      </c>
      <c r="G2" s="11" t="s">
        <v>423</v>
      </c>
      <c r="H2" s="11" t="s">
        <v>422</v>
      </c>
      <c r="I2" s="11" t="s">
        <v>421</v>
      </c>
      <c r="J2" s="11" t="s">
        <v>420</v>
      </c>
      <c r="K2" s="11" t="s">
        <v>419</v>
      </c>
      <c r="L2" s="11" t="s">
        <v>418</v>
      </c>
      <c r="M2" s="11" t="s">
        <v>417</v>
      </c>
      <c r="N2" s="11" t="s">
        <v>416</v>
      </c>
      <c r="O2" s="11" t="s">
        <v>144</v>
      </c>
      <c r="P2" s="12" t="s">
        <v>0</v>
      </c>
      <c r="Q2" s="8" t="s">
        <v>269</v>
      </c>
    </row>
    <row r="3" spans="1:42" x14ac:dyDescent="0.2">
      <c r="A3" s="122"/>
      <c r="B3" s="239">
        <v>1644</v>
      </c>
      <c r="C3" s="30">
        <v>680</v>
      </c>
      <c r="D3" s="31">
        <v>617</v>
      </c>
      <c r="E3" s="31">
        <v>784</v>
      </c>
      <c r="F3" s="31">
        <v>151</v>
      </c>
      <c r="G3" s="31">
        <v>55</v>
      </c>
      <c r="H3" s="31">
        <v>89</v>
      </c>
      <c r="I3" s="31">
        <v>27</v>
      </c>
      <c r="J3" s="31">
        <v>516</v>
      </c>
      <c r="K3" s="31">
        <v>99</v>
      </c>
      <c r="L3" s="31">
        <v>35</v>
      </c>
      <c r="M3" s="31">
        <v>191</v>
      </c>
      <c r="N3" s="31">
        <v>211</v>
      </c>
      <c r="O3" s="31">
        <v>55</v>
      </c>
      <c r="P3" s="32">
        <v>42</v>
      </c>
      <c r="Q3" s="8">
        <f>SUM(C3:P3)</f>
        <v>3552</v>
      </c>
    </row>
    <row r="4" spans="1:42" x14ac:dyDescent="0.2">
      <c r="A4" s="122"/>
      <c r="B4" s="103">
        <v>100</v>
      </c>
      <c r="C4" s="14">
        <v>41.4</v>
      </c>
      <c r="D4" s="15">
        <v>37.5</v>
      </c>
      <c r="E4" s="15">
        <v>47.7</v>
      </c>
      <c r="F4" s="15">
        <v>9.1999999999999993</v>
      </c>
      <c r="G4" s="15">
        <v>3.3</v>
      </c>
      <c r="H4" s="15">
        <v>5.4</v>
      </c>
      <c r="I4" s="15">
        <v>1.6</v>
      </c>
      <c r="J4" s="15">
        <v>31.4</v>
      </c>
      <c r="K4" s="15">
        <v>6</v>
      </c>
      <c r="L4" s="15">
        <v>2.1</v>
      </c>
      <c r="M4" s="15">
        <v>11.6</v>
      </c>
      <c r="N4" s="15">
        <v>12.8</v>
      </c>
      <c r="O4" s="15">
        <v>3.3</v>
      </c>
      <c r="P4" s="16">
        <v>2.6</v>
      </c>
      <c r="Q4" s="8">
        <f>SUM(C4:P4)</f>
        <v>215.90000000000003</v>
      </c>
    </row>
    <row r="5" spans="1:42" s="176" customFormat="1" x14ac:dyDescent="0.2">
      <c r="A5" s="180"/>
      <c r="B5" s="48" t="s">
        <v>92</v>
      </c>
      <c r="C5" s="177">
        <f>_xlfn.RANK.EQ(C4,$C$4:$N$4,0)+COUNTIF($C$4:C4,C4)-1</f>
        <v>2</v>
      </c>
      <c r="D5" s="177">
        <f>_xlfn.RANK.EQ(D4,$C$4:$N$4,0)+COUNTIF($C$4:D4,D4)-1</f>
        <v>3</v>
      </c>
      <c r="E5" s="177">
        <f>_xlfn.RANK.EQ(E4,$C$4:$N$4,0)+COUNTIF($C$4:E4,E4)-1</f>
        <v>1</v>
      </c>
      <c r="F5" s="177">
        <f>_xlfn.RANK.EQ(F4,$C$4:$N$4,0)+COUNTIF($C$4:F4,F4)-1</f>
        <v>7</v>
      </c>
      <c r="G5" s="177">
        <f>_xlfn.RANK.EQ(G4,$C$4:$N$4,0)+COUNTIF($C$4:G4,G4)-1</f>
        <v>10</v>
      </c>
      <c r="H5" s="177">
        <f>_xlfn.RANK.EQ(H4,$C$4:$N$4,0)+COUNTIF($C$4:H4,H4)-1</f>
        <v>9</v>
      </c>
      <c r="I5" s="177">
        <f>_xlfn.RANK.EQ(I4,$C$4:$N$4,0)+COUNTIF($C$4:I4,I4)-1</f>
        <v>12</v>
      </c>
      <c r="J5" s="177">
        <f>_xlfn.RANK.EQ(J4,$C$4:$N$4,0)+COUNTIF($C$4:J4,J4)-1</f>
        <v>4</v>
      </c>
      <c r="K5" s="177">
        <f>_xlfn.RANK.EQ(K4,$C$4:$N$4,0)+COUNTIF($C$4:K4,K4)-1</f>
        <v>8</v>
      </c>
      <c r="L5" s="177">
        <f>_xlfn.RANK.EQ(L4,$C$4:$N$4,0)+COUNTIF($C$4:L4,L4)-1</f>
        <v>11</v>
      </c>
      <c r="M5" s="177">
        <f>_xlfn.RANK.EQ(M4,$C$4:$N$4,0)+COUNTIF($C$4:M4,M4)-1</f>
        <v>6</v>
      </c>
      <c r="N5" s="177">
        <f>_xlfn.RANK.EQ(N4,$C$4:$N$4,0)+COUNTIF($C$4:N4,N4)-1</f>
        <v>5</v>
      </c>
      <c r="O5" s="177">
        <v>13</v>
      </c>
      <c r="P5" s="177">
        <v>14</v>
      </c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</row>
    <row r="6" spans="1:42" x14ac:dyDescent="0.2">
      <c r="A6" s="54"/>
      <c r="B6" s="101" t="s">
        <v>141</v>
      </c>
      <c r="C6" s="1"/>
      <c r="D6" s="1"/>
      <c r="E6" s="135"/>
      <c r="F6" s="1"/>
      <c r="G6" s="1"/>
      <c r="H6" s="1"/>
      <c r="I6" s="1"/>
      <c r="J6" s="1"/>
      <c r="K6" s="1"/>
      <c r="L6" s="1"/>
      <c r="M6" s="1"/>
      <c r="N6" s="1"/>
      <c r="O6" s="8"/>
    </row>
    <row r="7" spans="1:42" ht="183.6" x14ac:dyDescent="0.2">
      <c r="A7" s="54"/>
      <c r="B7" s="9" t="s">
        <v>96</v>
      </c>
      <c r="C7" s="10" t="str">
        <f>INDEX($C$2:$P$4,1,MATCH(C$10,$C$5:$P$5,0))</f>
        <v>テレビ（ニュース）</v>
      </c>
      <c r="D7" s="11" t="str">
        <f>INDEX($C$2:$P$4,1,MATCH(D$10,$C$5:$P$5,0))</f>
        <v>　　　　　岐阜県広報「岐阜県からのお知らせ」
（市町村広報紙、地域情報誌（フリーペーパー）
　　　　　　又は行政情報アプリなど※1に掲載）</v>
      </c>
      <c r="E7" s="11" t="str">
        <f>INDEX($C$2:$P$4,1,MATCH(E$10,$C$5:$P$5,0))</f>
        <v>新聞の記事</v>
      </c>
      <c r="F7" s="11" t="str">
        <f>INDEX($C$2:$P$4,1,MATCH(F$10,$C$5:$P$5,0))</f>
        <v>インターネット（ニュース）</v>
      </c>
      <c r="G7" s="11" t="str">
        <f>INDEX($C$2:$P$4,1,MATCH(G$10,$C$5:$P$5,0))</f>
        <v>パンフレット、ポスター</v>
      </c>
      <c r="H7" s="11" t="str">
        <f>INDEX($C$2:$P$4,1,MATCH(H$10,$C$5:$P$5,0))</f>
        <v>SNS（上記10以外のX（旧Twitter）、Facebook、
　　　　　　　　　　　　　　　　　　　YouTubeなど）</v>
      </c>
      <c r="I7" s="11" t="str">
        <f>INDEX($C$2:$P$4,1,MATCH(I$10,$C$5:$P$5,0))</f>
        <v>テレビ（県の広報番組）※2</v>
      </c>
      <c r="J7" s="11" t="str">
        <f>INDEX($C$2:$P$4,1,MATCH(J$10,$C$5:$P$5,0))</f>
        <v>インターネット（岐阜県庁ホームページ）</v>
      </c>
      <c r="K7" s="11" t="str">
        <f>INDEX($C$2:$P$4,1,MATCH(K$10,$C$5:$P$5,0))</f>
        <v>ラジオ（ニュース）</v>
      </c>
      <c r="L7" s="11" t="str">
        <f>INDEX($C$2:$P$4,1,MATCH(L$10,$C$5:$P$5,0))</f>
        <v>テレビ（データ放送）</v>
      </c>
      <c r="M7" s="11" t="str">
        <f>INDEX($C$2:$P$4,1,MATCH(M$10,$C$5:$P$5,0))</f>
        <v>SNS（岐阜県公式LINE）</v>
      </c>
      <c r="N7" s="11" t="str">
        <f>INDEX($C$2:$P$4,1,MATCH(N$10,$C$5:$P$5,0))</f>
        <v>ラジオ（県の広報番組）※3</v>
      </c>
      <c r="O7" s="11" t="str">
        <f>INDEX($C$2:$P$4,1,MATCH(O$10,$C$5:$P$5,0))</f>
        <v>その他</v>
      </c>
      <c r="P7" s="12" t="str">
        <f>INDEX($C$2:$P$4,1,MATCH(P$10,$C$5:$P$5,0))</f>
        <v>無回答</v>
      </c>
      <c r="R7" s="29"/>
    </row>
    <row r="8" spans="1:42" x14ac:dyDescent="0.2">
      <c r="A8" s="54"/>
      <c r="B8" s="18">
        <f>B3</f>
        <v>1644</v>
      </c>
      <c r="C8" s="154">
        <f>INDEX($C$2:$P$4,2,MATCH(C$10,$C$5:$P$5,0))</f>
        <v>784</v>
      </c>
      <c r="D8" s="134">
        <f>INDEX($C$2:$P$4,2,MATCH(D$10,$C$5:$P$5,0))</f>
        <v>680</v>
      </c>
      <c r="E8" s="95">
        <f>INDEX($C$2:$P$4,2,MATCH(E$10,$C$5:$P$5,0))</f>
        <v>617</v>
      </c>
      <c r="F8" s="95">
        <f>INDEX($C$2:$P$4,2,MATCH(F$10,$C$5:$P$5,0))</f>
        <v>516</v>
      </c>
      <c r="G8" s="95">
        <f>INDEX($C$2:$P$4,2,MATCH(G$10,$C$5:$P$5,0))</f>
        <v>211</v>
      </c>
      <c r="H8" s="95">
        <f>INDEX($C$2:$P$4,2,MATCH(H$10,$C$5:$P$5,0))</f>
        <v>191</v>
      </c>
      <c r="I8" s="95">
        <f>INDEX($C$2:$P$4,2,MATCH(I$10,$C$5:$P$5,0))</f>
        <v>151</v>
      </c>
      <c r="J8" s="95">
        <f>INDEX($C$2:$P$4,2,MATCH(J$10,$C$5:$P$5,0))</f>
        <v>99</v>
      </c>
      <c r="K8" s="95">
        <f>INDEX($C$2:$P$4,2,MATCH(K$10,$C$5:$P$5,0))</f>
        <v>89</v>
      </c>
      <c r="L8" s="95">
        <f>INDEX($C$2:$P$4,2,MATCH(L$10,$C$5:$P$5,0))</f>
        <v>55</v>
      </c>
      <c r="M8" s="95">
        <f>INDEX($C$2:$P$4,2,MATCH(M$10,$C$5:$P$5,0))</f>
        <v>35</v>
      </c>
      <c r="N8" s="95">
        <f>INDEX($C$2:$P$4,2,MATCH(N$10,$C$5:$P$5,0))</f>
        <v>27</v>
      </c>
      <c r="O8" s="95">
        <f>INDEX($C$2:$P$4,2,MATCH(O$10,$C$5:$P$5,0))</f>
        <v>55</v>
      </c>
      <c r="P8" s="95">
        <f>INDEX($C$2:$P$4,2,MATCH(P$10,$C$5:$P$5,0))</f>
        <v>42</v>
      </c>
      <c r="Q8" s="8">
        <f>SUM(C8:P8)</f>
        <v>3552</v>
      </c>
    </row>
    <row r="9" spans="1:42" x14ac:dyDescent="0.2">
      <c r="A9" s="54"/>
      <c r="B9" s="13">
        <v>100</v>
      </c>
      <c r="C9" s="91">
        <f>INDEX($C$2:$P$4,3,MATCH(C$10,$C$5:$P$5,0))</f>
        <v>47.7</v>
      </c>
      <c r="D9" s="89">
        <f>INDEX($C$2:$P$4,3,MATCH(D$10,$C$5:$P$5,0))</f>
        <v>41.4</v>
      </c>
      <c r="E9" s="89">
        <f>INDEX($C$2:$P$4,3,MATCH(E$10,$C$5:$P$5,0))</f>
        <v>37.5</v>
      </c>
      <c r="F9" s="89">
        <f>INDEX($C$2:$P$4,3,MATCH(F$10,$C$5:$P$5,0))</f>
        <v>31.4</v>
      </c>
      <c r="G9" s="89">
        <f>INDEX($C$2:$P$4,3,MATCH(G$10,$C$5:$P$5,0))</f>
        <v>12.8</v>
      </c>
      <c r="H9" s="89">
        <f>INDEX($C$2:$P$4,3,MATCH(H$10,$C$5:$P$5,0))</f>
        <v>11.6</v>
      </c>
      <c r="I9" s="89">
        <f>INDEX($C$2:$P$4,3,MATCH(I$10,$C$5:$P$5,0))</f>
        <v>9.1999999999999993</v>
      </c>
      <c r="J9" s="89">
        <f>INDEX($C$2:$P$4,3,MATCH(J$10,$C$5:$P$5,0))</f>
        <v>6</v>
      </c>
      <c r="K9" s="89">
        <f>INDEX($C$2:$P$4,3,MATCH(K$10,$C$5:$P$5,0))</f>
        <v>5.4</v>
      </c>
      <c r="L9" s="89">
        <f>INDEX($C$2:$P$4,3,MATCH(L$10,$C$5:$P$5,0))</f>
        <v>3.3</v>
      </c>
      <c r="M9" s="89">
        <f>INDEX($C$2:$P$4,3,MATCH(M$10,$C$5:$P$5,0))</f>
        <v>2.1</v>
      </c>
      <c r="N9" s="89">
        <f>INDEX($C$2:$P$4,3,MATCH(N$10,$C$5:$P$5,0))</f>
        <v>1.6</v>
      </c>
      <c r="O9" s="89">
        <f>INDEX($C$2:$P$4,3,MATCH(O$10,$C$5:$P$5,0))</f>
        <v>3.3</v>
      </c>
      <c r="P9" s="89">
        <f>INDEX($C$2:$P$4,3,MATCH(P$10,$C$5:$P$5,0))</f>
        <v>2.6</v>
      </c>
      <c r="Q9" s="8">
        <f>SUM(C9:P9)</f>
        <v>215.9</v>
      </c>
    </row>
    <row r="10" spans="1:42" x14ac:dyDescent="0.2">
      <c r="A10" s="122"/>
      <c r="B10" s="48" t="s">
        <v>92</v>
      </c>
      <c r="C10" s="1">
        <v>1</v>
      </c>
      <c r="D10" s="1">
        <v>2</v>
      </c>
      <c r="E10" s="135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">
        <v>13</v>
      </c>
      <c r="P10" s="1">
        <v>14</v>
      </c>
    </row>
    <row r="11" spans="1:42" x14ac:dyDescent="0.2">
      <c r="A11" s="54"/>
      <c r="B11" s="101" t="s">
        <v>415</v>
      </c>
      <c r="C11" s="101" t="s">
        <v>109</v>
      </c>
      <c r="D11" s="1"/>
      <c r="E11" s="135"/>
      <c r="F11" s="1"/>
      <c r="G11" s="1"/>
      <c r="H11" s="1"/>
      <c r="I11" s="1"/>
      <c r="J11" s="1"/>
      <c r="K11" s="1"/>
      <c r="L11" s="1"/>
      <c r="M11" s="1"/>
      <c r="N11" s="1"/>
      <c r="O11" s="8"/>
    </row>
    <row r="12" spans="1:42" ht="194.4" customHeight="1" x14ac:dyDescent="0.2">
      <c r="A12" s="54"/>
      <c r="B12" s="44" t="s">
        <v>96</v>
      </c>
      <c r="C12" s="11" t="str">
        <f>C7</f>
        <v>テレビ（ニュース）</v>
      </c>
      <c r="D12" s="123" t="s">
        <v>414</v>
      </c>
      <c r="E12" s="11" t="str">
        <f>E7</f>
        <v>新聞の記事</v>
      </c>
      <c r="F12" s="11" t="str">
        <f>F7</f>
        <v>インターネット（ニュース）</v>
      </c>
      <c r="G12" s="11" t="str">
        <f>G7</f>
        <v>パンフレット、ポスター</v>
      </c>
      <c r="H12" s="11" t="str">
        <f>H7</f>
        <v>SNS（上記10以外のX（旧Twitter）、Facebook、
　　　　　　　　　　　　　　　　　　　YouTubeなど）</v>
      </c>
      <c r="I12" s="123" t="s">
        <v>413</v>
      </c>
      <c r="J12" s="11" t="str">
        <f>J7</f>
        <v>インターネット（岐阜県庁ホームページ）</v>
      </c>
      <c r="K12" s="11" t="str">
        <f>K7</f>
        <v>ラジオ（ニュース）</v>
      </c>
      <c r="L12" s="11" t="str">
        <f>L7</f>
        <v>テレビ（データ放送）</v>
      </c>
      <c r="M12" s="11" t="str">
        <f>M7</f>
        <v>SNS（岐阜県公式LINE）</v>
      </c>
      <c r="N12" s="238" t="s">
        <v>412</v>
      </c>
      <c r="O12" s="11" t="str">
        <f>O7</f>
        <v>その他</v>
      </c>
      <c r="P12" s="12" t="str">
        <f>P7</f>
        <v>無回答</v>
      </c>
      <c r="R12" s="3" t="s">
        <v>185</v>
      </c>
    </row>
    <row r="13" spans="1:42" ht="13.5" customHeight="1" x14ac:dyDescent="0.2">
      <c r="A13" s="54"/>
      <c r="B13" s="42" t="s">
        <v>139</v>
      </c>
      <c r="C13" s="77">
        <v>49.4</v>
      </c>
      <c r="D13" s="237">
        <v>44.4</v>
      </c>
      <c r="E13" s="78">
        <v>45.6</v>
      </c>
      <c r="F13" s="77">
        <v>27.1</v>
      </c>
      <c r="G13" s="78">
        <v>11.6</v>
      </c>
      <c r="H13" s="78">
        <v>7.9</v>
      </c>
      <c r="I13" s="77">
        <v>11.4</v>
      </c>
      <c r="J13" s="77">
        <v>6.1</v>
      </c>
      <c r="K13" s="77">
        <v>6.3</v>
      </c>
      <c r="L13" s="77">
        <v>3.2</v>
      </c>
      <c r="M13" s="77" t="s">
        <v>410</v>
      </c>
      <c r="N13" s="77">
        <v>2.2000000000000002</v>
      </c>
      <c r="O13" s="77">
        <v>2.7</v>
      </c>
      <c r="P13" s="40">
        <v>3.9</v>
      </c>
      <c r="R13" s="3" t="s">
        <v>411</v>
      </c>
    </row>
    <row r="14" spans="1:42" ht="13.5" customHeight="1" x14ac:dyDescent="0.2">
      <c r="A14" s="54"/>
      <c r="B14" s="42" t="s">
        <v>138</v>
      </c>
      <c r="C14" s="77">
        <v>50.5</v>
      </c>
      <c r="D14" s="237">
        <v>46.4</v>
      </c>
      <c r="E14" s="78">
        <v>44.9</v>
      </c>
      <c r="F14" s="77">
        <v>27.3</v>
      </c>
      <c r="G14" s="78">
        <v>10.199999999999999</v>
      </c>
      <c r="H14" s="78">
        <v>8.5</v>
      </c>
      <c r="I14" s="77">
        <v>10.9</v>
      </c>
      <c r="J14" s="77">
        <v>5.8</v>
      </c>
      <c r="K14" s="77">
        <v>6.7</v>
      </c>
      <c r="L14" s="77">
        <v>3.5</v>
      </c>
      <c r="M14" s="77" t="s">
        <v>410</v>
      </c>
      <c r="N14" s="77">
        <v>1.5</v>
      </c>
      <c r="O14" s="77">
        <v>2.8</v>
      </c>
      <c r="P14" s="40">
        <v>2.8</v>
      </c>
      <c r="Q14" s="8"/>
      <c r="R14" s="3" t="s">
        <v>409</v>
      </c>
    </row>
    <row r="15" spans="1:42" ht="13.5" customHeight="1" x14ac:dyDescent="0.2">
      <c r="A15" s="54"/>
      <c r="B15" s="39" t="s">
        <v>137</v>
      </c>
      <c r="C15" s="72">
        <f>C9</f>
        <v>47.7</v>
      </c>
      <c r="D15" s="72">
        <f>D9</f>
        <v>41.4</v>
      </c>
      <c r="E15" s="236">
        <f>E9</f>
        <v>37.5</v>
      </c>
      <c r="F15" s="72">
        <f>F9</f>
        <v>31.4</v>
      </c>
      <c r="G15" s="72">
        <f>G9</f>
        <v>12.8</v>
      </c>
      <c r="H15" s="72">
        <f>H9</f>
        <v>11.6</v>
      </c>
      <c r="I15" s="72">
        <f>I9</f>
        <v>9.1999999999999993</v>
      </c>
      <c r="J15" s="72">
        <f>J9</f>
        <v>6</v>
      </c>
      <c r="K15" s="72">
        <f>K9</f>
        <v>5.4</v>
      </c>
      <c r="L15" s="72">
        <f>L9</f>
        <v>3.3</v>
      </c>
      <c r="M15" s="72">
        <f>M9</f>
        <v>2.1</v>
      </c>
      <c r="N15" s="72">
        <f>N9</f>
        <v>1.6</v>
      </c>
      <c r="O15" s="72">
        <f>O9</f>
        <v>3.3</v>
      </c>
      <c r="P15" s="70">
        <f>P9</f>
        <v>2.6</v>
      </c>
      <c r="Q15" s="8">
        <f>SUM(C15:P15)</f>
        <v>215.9</v>
      </c>
      <c r="R15" s="3" t="s">
        <v>408</v>
      </c>
    </row>
    <row r="16" spans="1:42" x14ac:dyDescent="0.2">
      <c r="A16" s="122"/>
      <c r="C16" s="126">
        <f>C15-C14</f>
        <v>-2.7999999999999972</v>
      </c>
      <c r="D16" s="126">
        <f>D15-D14</f>
        <v>-5</v>
      </c>
      <c r="E16" s="126">
        <f>E15-E14</f>
        <v>-7.3999999999999986</v>
      </c>
      <c r="F16" s="126">
        <f>F15-F14</f>
        <v>4.0999999999999979</v>
      </c>
      <c r="G16" s="126">
        <f>G15-G14</f>
        <v>2.6000000000000014</v>
      </c>
      <c r="H16" s="126">
        <f>H15-H14</f>
        <v>3.0999999999999996</v>
      </c>
      <c r="I16" s="126">
        <f>I15-I14</f>
        <v>-1.7000000000000011</v>
      </c>
      <c r="J16" s="126">
        <f>J15-J14</f>
        <v>0.20000000000000018</v>
      </c>
      <c r="K16" s="126">
        <f>K15-K14</f>
        <v>-1.2999999999999998</v>
      </c>
      <c r="L16" s="126">
        <f>L15-L14</f>
        <v>-0.20000000000000018</v>
      </c>
      <c r="M16" s="126" t="e">
        <f>M15-M14</f>
        <v>#VALUE!</v>
      </c>
      <c r="N16" s="126"/>
      <c r="O16" s="126">
        <f>O15-O14</f>
        <v>0.5</v>
      </c>
      <c r="P16" s="126">
        <f>P15-P14</f>
        <v>-0.19999999999999973</v>
      </c>
    </row>
    <row r="17" spans="1:39" x14ac:dyDescent="0.2">
      <c r="A17" s="122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31"/>
    </row>
    <row r="18" spans="1:39" x14ac:dyDescent="0.2">
      <c r="A18" s="122"/>
      <c r="B18" s="6" t="s">
        <v>407</v>
      </c>
      <c r="C18" s="1" t="s">
        <v>406</v>
      </c>
      <c r="D18" s="136"/>
      <c r="E18" s="1"/>
      <c r="F18" s="1"/>
      <c r="G18" s="1"/>
      <c r="H18" s="1"/>
      <c r="I18" s="1"/>
      <c r="J18" s="1"/>
    </row>
    <row r="19" spans="1:39" ht="43.2" x14ac:dyDescent="0.2">
      <c r="A19" s="105" t="s">
        <v>80</v>
      </c>
      <c r="B19" s="9" t="s">
        <v>251</v>
      </c>
      <c r="C19" s="10" t="s">
        <v>405</v>
      </c>
      <c r="D19" s="11" t="s">
        <v>404</v>
      </c>
      <c r="E19" s="11" t="s">
        <v>403</v>
      </c>
      <c r="F19" s="11" t="s">
        <v>402</v>
      </c>
      <c r="G19" s="11" t="s">
        <v>132</v>
      </c>
      <c r="H19" s="12" t="s">
        <v>0</v>
      </c>
    </row>
    <row r="20" spans="1:39" ht="13.5" customHeight="1" x14ac:dyDescent="0.2">
      <c r="A20" s="122"/>
      <c r="B20" s="18">
        <v>1644</v>
      </c>
      <c r="C20" s="30">
        <v>176</v>
      </c>
      <c r="D20" s="31">
        <v>631</v>
      </c>
      <c r="E20" s="31">
        <v>521</v>
      </c>
      <c r="F20" s="31">
        <v>147</v>
      </c>
      <c r="G20" s="31">
        <v>161</v>
      </c>
      <c r="H20" s="32">
        <v>8</v>
      </c>
      <c r="I20" s="8">
        <f>SUM(C20:H20)</f>
        <v>1644</v>
      </c>
      <c r="J20" s="8" t="str">
        <f>IF(B20=I20,"○","×")</f>
        <v>○</v>
      </c>
    </row>
    <row r="21" spans="1:39" x14ac:dyDescent="0.2">
      <c r="A21" s="122"/>
      <c r="B21" s="13">
        <v>100</v>
      </c>
      <c r="C21" s="14">
        <v>10.7</v>
      </c>
      <c r="D21" s="15">
        <v>38.4</v>
      </c>
      <c r="E21" s="15">
        <v>31.7</v>
      </c>
      <c r="F21" s="15">
        <v>8.9</v>
      </c>
      <c r="G21" s="15">
        <v>9.8000000000000007</v>
      </c>
      <c r="H21" s="16">
        <v>0.5</v>
      </c>
      <c r="I21" s="8">
        <f>SUM(C21:H21)</f>
        <v>100</v>
      </c>
      <c r="J21" s="8" t="str">
        <f>IF(B21=I21,"○","×")</f>
        <v>○</v>
      </c>
    </row>
    <row r="22" spans="1:39" s="176" customFormat="1" x14ac:dyDescent="0.2">
      <c r="A22" s="180"/>
      <c r="B22" s="48" t="s">
        <v>92</v>
      </c>
      <c r="C22" s="177">
        <v>1</v>
      </c>
      <c r="D22" s="177">
        <v>2</v>
      </c>
      <c r="E22" s="177">
        <v>3</v>
      </c>
      <c r="F22" s="177">
        <v>4</v>
      </c>
      <c r="G22" s="177">
        <v>5</v>
      </c>
      <c r="H22" s="177">
        <v>6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</row>
    <row r="23" spans="1:39" x14ac:dyDescent="0.2">
      <c r="A23" s="54"/>
      <c r="B23" s="47" t="s">
        <v>401</v>
      </c>
      <c r="C23" s="46" t="s">
        <v>130</v>
      </c>
      <c r="G23" s="67"/>
      <c r="H23" s="66"/>
      <c r="I23" s="66"/>
      <c r="J23" s="66"/>
      <c r="K23" s="66"/>
      <c r="L23" s="66"/>
      <c r="M23" s="66"/>
      <c r="N23" s="66"/>
    </row>
    <row r="24" spans="1:39" x14ac:dyDescent="0.2">
      <c r="A24" s="54"/>
      <c r="B24" s="65"/>
      <c r="C24" s="63" t="s">
        <v>400</v>
      </c>
      <c r="D24" s="63" t="s">
        <v>399</v>
      </c>
      <c r="E24" s="63" t="s">
        <v>398</v>
      </c>
      <c r="F24" s="63" t="s">
        <v>397</v>
      </c>
      <c r="G24" s="63" t="s">
        <v>396</v>
      </c>
      <c r="H24" s="63" t="s">
        <v>395</v>
      </c>
      <c r="I24" s="63" t="s">
        <v>394</v>
      </c>
      <c r="J24" s="63" t="s">
        <v>393</v>
      </c>
      <c r="K24" s="63" t="s">
        <v>392</v>
      </c>
      <c r="L24" s="63" t="s">
        <v>391</v>
      </c>
      <c r="M24" s="63" t="s">
        <v>244</v>
      </c>
      <c r="N24" s="64" t="s">
        <v>243</v>
      </c>
      <c r="O24" s="64" t="s">
        <v>242</v>
      </c>
      <c r="P24" s="63" t="s">
        <v>241</v>
      </c>
      <c r="Q24" s="64" t="s">
        <v>128</v>
      </c>
      <c r="R24" s="63" t="s">
        <v>127</v>
      </c>
      <c r="S24" s="63" t="s">
        <v>126</v>
      </c>
      <c r="T24" s="63" t="s">
        <v>125</v>
      </c>
      <c r="U24" s="63" t="s">
        <v>124</v>
      </c>
      <c r="V24" s="64" t="s">
        <v>123</v>
      </c>
      <c r="W24" s="64" t="s">
        <v>122</v>
      </c>
      <c r="X24" s="63" t="s">
        <v>121</v>
      </c>
      <c r="Y24" s="63" t="s">
        <v>120</v>
      </c>
      <c r="Z24" s="64" t="s">
        <v>119</v>
      </c>
      <c r="AA24" s="64" t="s">
        <v>118</v>
      </c>
      <c r="AB24" s="64" t="s">
        <v>239</v>
      </c>
      <c r="AC24" s="64" t="s">
        <v>116</v>
      </c>
      <c r="AD24" s="64" t="s">
        <v>115</v>
      </c>
      <c r="AE24" s="64" t="s">
        <v>114</v>
      </c>
      <c r="AF24" s="143" t="s">
        <v>113</v>
      </c>
    </row>
    <row r="25" spans="1:39" ht="13.5" customHeight="1" x14ac:dyDescent="0.2">
      <c r="A25" s="54"/>
      <c r="B25" s="142" t="s">
        <v>390</v>
      </c>
      <c r="C25" s="59">
        <v>60</v>
      </c>
      <c r="D25" s="59">
        <v>69.599999999999994</v>
      </c>
      <c r="E25" s="59">
        <v>66.7</v>
      </c>
      <c r="F25" s="59">
        <v>60.1</v>
      </c>
      <c r="G25" s="59">
        <v>64.8</v>
      </c>
      <c r="H25" s="59">
        <v>68.900000000000006</v>
      </c>
      <c r="I25" s="59">
        <v>69.3</v>
      </c>
      <c r="J25" s="59">
        <v>69.3</v>
      </c>
      <c r="K25" s="59">
        <v>56.5</v>
      </c>
      <c r="L25" s="59">
        <v>54.4</v>
      </c>
      <c r="M25" s="59">
        <v>48.1</v>
      </c>
      <c r="N25" s="58">
        <v>48.7</v>
      </c>
      <c r="O25" s="59">
        <v>46.4</v>
      </c>
      <c r="P25" s="141">
        <v>46.5</v>
      </c>
      <c r="Q25" s="58">
        <v>48.1</v>
      </c>
      <c r="R25" s="59">
        <v>43.2</v>
      </c>
      <c r="S25" s="59">
        <v>43.4</v>
      </c>
      <c r="T25" s="59">
        <v>49.2</v>
      </c>
      <c r="U25" s="59">
        <v>38.299999999999997</v>
      </c>
      <c r="V25" s="58">
        <v>44.5</v>
      </c>
      <c r="W25" s="59">
        <v>45.9</v>
      </c>
      <c r="X25" s="141">
        <v>40.5</v>
      </c>
      <c r="Y25" s="59">
        <v>45.6</v>
      </c>
      <c r="Z25" s="58">
        <v>46.6</v>
      </c>
      <c r="AA25" s="58">
        <v>51.3</v>
      </c>
      <c r="AB25" s="58">
        <v>49.96780424983902</v>
      </c>
      <c r="AC25" s="58">
        <v>47</v>
      </c>
      <c r="AD25" s="58">
        <v>44.3</v>
      </c>
      <c r="AE25" s="58">
        <v>46.7</v>
      </c>
      <c r="AF25" s="235">
        <f>C21+D21</f>
        <v>49.099999999999994</v>
      </c>
    </row>
    <row r="26" spans="1:39" ht="13.5" customHeight="1" x14ac:dyDescent="0.2">
      <c r="A26" s="54"/>
      <c r="B26" s="139" t="s">
        <v>389</v>
      </c>
      <c r="C26" s="51">
        <v>28.6</v>
      </c>
      <c r="D26" s="51">
        <v>25.6</v>
      </c>
      <c r="E26" s="51">
        <v>30.4</v>
      </c>
      <c r="F26" s="51">
        <v>37.700000000000003</v>
      </c>
      <c r="G26" s="51">
        <v>31.5</v>
      </c>
      <c r="H26" s="51">
        <v>29.3</v>
      </c>
      <c r="I26" s="51">
        <v>29.8</v>
      </c>
      <c r="J26" s="51">
        <v>29</v>
      </c>
      <c r="K26" s="51">
        <v>32.9</v>
      </c>
      <c r="L26" s="51">
        <v>35</v>
      </c>
      <c r="M26" s="51">
        <v>41.6</v>
      </c>
      <c r="N26" s="52">
        <v>41.2</v>
      </c>
      <c r="O26" s="51">
        <v>43.1</v>
      </c>
      <c r="P26" s="138">
        <v>43.8</v>
      </c>
      <c r="Q26" s="52">
        <v>43.3</v>
      </c>
      <c r="R26" s="51">
        <v>47.1</v>
      </c>
      <c r="S26" s="51">
        <v>39.299999999999997</v>
      </c>
      <c r="T26" s="51">
        <v>35.700000000000003</v>
      </c>
      <c r="U26" s="51">
        <v>48.3</v>
      </c>
      <c r="V26" s="52">
        <v>39.9</v>
      </c>
      <c r="W26" s="51">
        <v>38.700000000000003</v>
      </c>
      <c r="X26" s="138">
        <v>48.1</v>
      </c>
      <c r="Y26" s="51">
        <v>43.8</v>
      </c>
      <c r="Z26" s="52">
        <v>42.8</v>
      </c>
      <c r="AA26" s="52">
        <v>38.1</v>
      </c>
      <c r="AB26" s="52">
        <v>38.763683193818416</v>
      </c>
      <c r="AC26" s="52">
        <v>42.4</v>
      </c>
      <c r="AD26" s="52">
        <v>42</v>
      </c>
      <c r="AE26" s="52">
        <v>40.5</v>
      </c>
      <c r="AF26" s="137">
        <f>E21+F21</f>
        <v>40.6</v>
      </c>
    </row>
    <row r="27" spans="1:39" x14ac:dyDescent="0.2">
      <c r="A27" s="29"/>
      <c r="B27" s="48" t="s">
        <v>92</v>
      </c>
      <c r="C27" s="45"/>
      <c r="D27" s="45"/>
      <c r="E27" s="45"/>
      <c r="F27" s="45"/>
      <c r="G27" s="45"/>
    </row>
    <row r="28" spans="1:39" x14ac:dyDescent="0.2">
      <c r="A28" s="29"/>
      <c r="B28" s="47" t="s">
        <v>388</v>
      </c>
      <c r="C28" s="101" t="s">
        <v>109</v>
      </c>
      <c r="D28" s="45"/>
      <c r="E28" s="45"/>
      <c r="F28" s="45"/>
      <c r="G28" s="45"/>
    </row>
    <row r="29" spans="1:39" ht="43.2" x14ac:dyDescent="0.2">
      <c r="A29" s="29"/>
      <c r="B29" s="9"/>
      <c r="C29" s="10" t="str">
        <f>C19</f>
        <v>関心がある</v>
      </c>
      <c r="D29" s="11" t="str">
        <f>D19</f>
        <v>どちらかといえば関心がある</v>
      </c>
      <c r="E29" s="11" t="str">
        <f>E19</f>
        <v>どちらかといえば関心がない</v>
      </c>
      <c r="F29" s="11" t="str">
        <f>F19</f>
        <v>関心がない</v>
      </c>
      <c r="G29" s="11" t="str">
        <f>G19</f>
        <v>わからない</v>
      </c>
      <c r="H29" s="12" t="str">
        <f>H19</f>
        <v>無回答</v>
      </c>
    </row>
    <row r="30" spans="1:39" ht="13.5" customHeight="1" x14ac:dyDescent="0.2">
      <c r="A30" s="29"/>
      <c r="B30" s="42" t="s">
        <v>108</v>
      </c>
      <c r="C30" s="150">
        <v>8.4</v>
      </c>
      <c r="D30" s="149">
        <v>35.9</v>
      </c>
      <c r="E30" s="149">
        <v>31.6</v>
      </c>
      <c r="F30" s="149">
        <v>10.4</v>
      </c>
      <c r="G30" s="234">
        <v>11.4</v>
      </c>
      <c r="H30" s="148">
        <v>2.4</v>
      </c>
    </row>
    <row r="31" spans="1:39" ht="13.5" customHeight="1" x14ac:dyDescent="0.2">
      <c r="A31" s="29"/>
      <c r="B31" s="42" t="s">
        <v>107</v>
      </c>
      <c r="C31" s="80">
        <v>10.6</v>
      </c>
      <c r="D31" s="77">
        <v>36.1</v>
      </c>
      <c r="E31" s="77">
        <v>30.4</v>
      </c>
      <c r="F31" s="77">
        <v>10.1</v>
      </c>
      <c r="G31" s="41">
        <v>11.7</v>
      </c>
      <c r="H31" s="40">
        <v>1.2</v>
      </c>
    </row>
    <row r="32" spans="1:39" ht="13.5" customHeight="1" x14ac:dyDescent="0.2">
      <c r="A32" s="29"/>
      <c r="B32" s="39" t="s">
        <v>106</v>
      </c>
      <c r="C32" s="147">
        <f>C21</f>
        <v>10.7</v>
      </c>
      <c r="D32" s="107">
        <f>D21</f>
        <v>38.4</v>
      </c>
      <c r="E32" s="107">
        <f>E21</f>
        <v>31.7</v>
      </c>
      <c r="F32" s="107">
        <f>F21</f>
        <v>8.9</v>
      </c>
      <c r="G32" s="38">
        <f>G21</f>
        <v>9.8000000000000007</v>
      </c>
      <c r="H32" s="37">
        <f>H21</f>
        <v>0.5</v>
      </c>
    </row>
    <row r="33" spans="1:40" x14ac:dyDescent="0.2">
      <c r="A33" s="3"/>
    </row>
    <row r="34" spans="1:40" x14ac:dyDescent="0.2">
      <c r="A34" s="3"/>
    </row>
    <row r="35" spans="1:40" x14ac:dyDescent="0.2">
      <c r="A35" s="122"/>
      <c r="B35" s="6" t="s">
        <v>387</v>
      </c>
      <c r="C35" s="1" t="s">
        <v>386</v>
      </c>
      <c r="D35" s="136"/>
      <c r="E35" s="1"/>
      <c r="F35" s="1"/>
      <c r="G35" s="1"/>
      <c r="H35" s="1"/>
      <c r="I35" s="1"/>
      <c r="J35" s="1"/>
    </row>
    <row r="36" spans="1:40" ht="75.599999999999994" x14ac:dyDescent="0.2">
      <c r="A36" s="105" t="s">
        <v>80</v>
      </c>
      <c r="B36" s="9" t="s">
        <v>251</v>
      </c>
      <c r="C36" s="10" t="s">
        <v>385</v>
      </c>
      <c r="D36" s="11" t="s">
        <v>384</v>
      </c>
      <c r="E36" s="11" t="s">
        <v>383</v>
      </c>
      <c r="F36" s="11" t="s">
        <v>382</v>
      </c>
      <c r="G36" s="11" t="s">
        <v>381</v>
      </c>
      <c r="H36" s="11" t="s">
        <v>101</v>
      </c>
      <c r="I36" s="12" t="s">
        <v>0</v>
      </c>
      <c r="M36" s="233"/>
    </row>
    <row r="37" spans="1:40" x14ac:dyDescent="0.2">
      <c r="A37" s="122"/>
      <c r="B37" s="160">
        <v>668</v>
      </c>
      <c r="C37" s="30">
        <v>77</v>
      </c>
      <c r="D37" s="31">
        <v>186</v>
      </c>
      <c r="E37" s="31">
        <v>25</v>
      </c>
      <c r="F37" s="31">
        <v>211</v>
      </c>
      <c r="G37" s="31">
        <v>130</v>
      </c>
      <c r="H37" s="31">
        <v>18</v>
      </c>
      <c r="I37" s="32">
        <v>21</v>
      </c>
      <c r="J37" s="8">
        <f>SUM(C37:I37)</f>
        <v>668</v>
      </c>
      <c r="K37" s="8" t="str">
        <f>IF(B37=J37,"○","×")</f>
        <v>○</v>
      </c>
      <c r="M37" s="233"/>
    </row>
    <row r="38" spans="1:40" x14ac:dyDescent="0.2">
      <c r="A38" s="122"/>
      <c r="B38" s="13">
        <v>100</v>
      </c>
      <c r="C38" s="14">
        <v>11.5</v>
      </c>
      <c r="D38" s="15">
        <v>27.8</v>
      </c>
      <c r="E38" s="15">
        <v>3.7</v>
      </c>
      <c r="F38" s="15">
        <v>31.6</v>
      </c>
      <c r="G38" s="15">
        <v>19.5</v>
      </c>
      <c r="H38" s="15">
        <v>2.7</v>
      </c>
      <c r="I38" s="16">
        <v>3.1</v>
      </c>
      <c r="J38" s="8">
        <f>SUM(C38:I38)</f>
        <v>99.899999999999991</v>
      </c>
      <c r="K38" s="8" t="str">
        <f>IF(B38=J38,"○","×")</f>
        <v>×</v>
      </c>
      <c r="M38" s="233"/>
    </row>
    <row r="39" spans="1:40" s="176" customFormat="1" x14ac:dyDescent="0.2">
      <c r="A39" s="180"/>
      <c r="B39" s="48" t="s">
        <v>92</v>
      </c>
      <c r="C39" s="177">
        <v>1</v>
      </c>
      <c r="D39" s="177">
        <v>2</v>
      </c>
      <c r="E39" s="177">
        <v>3</v>
      </c>
      <c r="F39" s="177">
        <v>4</v>
      </c>
      <c r="G39" s="177">
        <v>5</v>
      </c>
      <c r="H39" s="177">
        <v>6</v>
      </c>
      <c r="I39" s="177">
        <v>7</v>
      </c>
      <c r="J39" s="177"/>
      <c r="K39" s="177"/>
      <c r="L39" s="177"/>
      <c r="M39" s="233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</row>
    <row r="40" spans="1:40" x14ac:dyDescent="0.2">
      <c r="A40" s="29"/>
      <c r="B40" s="47" t="s">
        <v>380</v>
      </c>
      <c r="C40" s="101" t="s">
        <v>109</v>
      </c>
      <c r="D40" s="45"/>
      <c r="E40" s="45"/>
      <c r="F40" s="45"/>
      <c r="G40" s="45"/>
      <c r="M40" s="233"/>
    </row>
    <row r="41" spans="1:40" ht="75.599999999999994" x14ac:dyDescent="0.2">
      <c r="A41" s="29"/>
      <c r="B41" s="9"/>
      <c r="C41" s="10" t="str">
        <f>C36</f>
        <v>県の行政そのものに興味がないから</v>
      </c>
      <c r="D41" s="11" t="str">
        <f>D36</f>
        <v>県がどのような仕事をしているのか知らないから</v>
      </c>
      <c r="E41" s="11" t="str">
        <f>E36</f>
        <v>県の仕事は、自分に関係がないから</v>
      </c>
      <c r="F41" s="11" t="str">
        <f>F36</f>
        <v>県の施設を利用したり、県の仕事に接する機会が少ないから</v>
      </c>
      <c r="G41" s="11" t="str">
        <f>G36</f>
        <v>自分たちの意見が反映されるとは思えないから</v>
      </c>
      <c r="H41" s="11" t="str">
        <f>H36</f>
        <v>その他</v>
      </c>
      <c r="I41" s="12" t="str">
        <f>I36</f>
        <v>無回答</v>
      </c>
      <c r="M41" s="233"/>
    </row>
    <row r="42" spans="1:40" ht="13.5" customHeight="1" x14ac:dyDescent="0.2">
      <c r="A42" s="29"/>
      <c r="B42" s="42" t="s">
        <v>108</v>
      </c>
      <c r="C42" s="80">
        <v>13.6</v>
      </c>
      <c r="D42" s="77">
        <v>21</v>
      </c>
      <c r="E42" s="77">
        <v>3</v>
      </c>
      <c r="F42" s="77">
        <v>33.200000000000003</v>
      </c>
      <c r="G42" s="41">
        <v>24.5</v>
      </c>
      <c r="H42" s="41">
        <v>1.9</v>
      </c>
      <c r="I42" s="40">
        <v>2.8</v>
      </c>
    </row>
    <row r="43" spans="1:40" ht="13.5" customHeight="1" x14ac:dyDescent="0.2">
      <c r="A43" s="29"/>
      <c r="B43" s="42" t="s">
        <v>107</v>
      </c>
      <c r="C43" s="80">
        <v>11.5</v>
      </c>
      <c r="D43" s="77">
        <v>20.3</v>
      </c>
      <c r="E43" s="77">
        <v>4.4000000000000004</v>
      </c>
      <c r="F43" s="77">
        <v>35.799999999999997</v>
      </c>
      <c r="G43" s="41">
        <v>21.8</v>
      </c>
      <c r="H43" s="41">
        <v>2</v>
      </c>
      <c r="I43" s="40">
        <v>4.2</v>
      </c>
    </row>
    <row r="44" spans="1:40" ht="13.5" customHeight="1" x14ac:dyDescent="0.2">
      <c r="A44" s="29"/>
      <c r="B44" s="39" t="s">
        <v>106</v>
      </c>
      <c r="C44" s="74">
        <f>C38</f>
        <v>11.5</v>
      </c>
      <c r="D44" s="72">
        <f>D38</f>
        <v>27.8</v>
      </c>
      <c r="E44" s="72">
        <f>E38</f>
        <v>3.7</v>
      </c>
      <c r="F44" s="72">
        <f>F38</f>
        <v>31.6</v>
      </c>
      <c r="G44" s="73">
        <f>G38</f>
        <v>19.5</v>
      </c>
      <c r="H44" s="73">
        <f>H38</f>
        <v>2.7</v>
      </c>
      <c r="I44" s="70">
        <f>I38</f>
        <v>3.1</v>
      </c>
    </row>
    <row r="45" spans="1:40" x14ac:dyDescent="0.2">
      <c r="A45" s="3"/>
      <c r="C45" s="126">
        <f>C44-C43</f>
        <v>0</v>
      </c>
      <c r="D45" s="126">
        <f>D44-D43</f>
        <v>7.5</v>
      </c>
      <c r="E45" s="126">
        <f>E44-E43</f>
        <v>-0.70000000000000018</v>
      </c>
      <c r="F45" s="126">
        <f>F44-F43</f>
        <v>-4.1999999999999957</v>
      </c>
      <c r="G45" s="126">
        <f>G44-G43</f>
        <v>-2.3000000000000007</v>
      </c>
      <c r="H45" s="126">
        <f>H44-H43</f>
        <v>0.70000000000000018</v>
      </c>
    </row>
    <row r="46" spans="1:40" x14ac:dyDescent="0.2">
      <c r="A46" s="1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40" x14ac:dyDescent="0.2">
      <c r="A47" s="122"/>
      <c r="B47" s="6" t="s">
        <v>379</v>
      </c>
      <c r="C47" s="1" t="s">
        <v>378</v>
      </c>
      <c r="D47" s="1"/>
      <c r="E47" s="136"/>
      <c r="F47" s="1"/>
      <c r="G47" s="1"/>
      <c r="H47" s="1"/>
      <c r="I47" s="1"/>
      <c r="J47" s="1"/>
      <c r="K47" s="1"/>
      <c r="L47" s="1"/>
      <c r="M47" s="1"/>
      <c r="N47" s="2"/>
      <c r="T47" s="212"/>
      <c r="U47" s="212"/>
      <c r="V47" s="212"/>
      <c r="W47" s="212"/>
      <c r="X47" s="212"/>
      <c r="AJ47" s="212"/>
      <c r="AK47" s="212"/>
      <c r="AL47" s="212"/>
      <c r="AM47" s="212"/>
    </row>
    <row r="48" spans="1:40" ht="64.8" x14ac:dyDescent="0.2">
      <c r="A48" s="105" t="s">
        <v>371</v>
      </c>
      <c r="B48" s="9" t="s">
        <v>1</v>
      </c>
      <c r="C48" s="10" t="s">
        <v>370</v>
      </c>
      <c r="D48" s="11" t="s">
        <v>369</v>
      </c>
      <c r="E48" s="11" t="s">
        <v>368</v>
      </c>
      <c r="F48" s="11" t="s">
        <v>367</v>
      </c>
      <c r="G48" s="11" t="s">
        <v>366</v>
      </c>
      <c r="H48" s="11" t="s">
        <v>365</v>
      </c>
      <c r="I48" s="11" t="s">
        <v>364</v>
      </c>
      <c r="J48" s="11" t="s">
        <v>331</v>
      </c>
      <c r="K48" s="11" t="s">
        <v>363</v>
      </c>
      <c r="L48" s="11" t="s">
        <v>362</v>
      </c>
      <c r="M48" s="11" t="s">
        <v>361</v>
      </c>
      <c r="N48" s="11" t="s">
        <v>360</v>
      </c>
      <c r="O48" s="11" t="s">
        <v>359</v>
      </c>
      <c r="P48" s="11" t="s">
        <v>358</v>
      </c>
      <c r="Q48" s="11" t="s">
        <v>357</v>
      </c>
      <c r="R48" s="11" t="s">
        <v>356</v>
      </c>
      <c r="S48" s="11" t="s">
        <v>355</v>
      </c>
      <c r="T48" s="11" t="s">
        <v>354</v>
      </c>
      <c r="U48" s="11" t="s">
        <v>353</v>
      </c>
      <c r="V48" s="11" t="s">
        <v>352</v>
      </c>
      <c r="W48" s="11" t="s">
        <v>351</v>
      </c>
      <c r="X48" s="11" t="s">
        <v>350</v>
      </c>
      <c r="Y48" s="11" t="s">
        <v>349</v>
      </c>
      <c r="Z48" s="11" t="s">
        <v>348</v>
      </c>
      <c r="AA48" s="11" t="s">
        <v>347</v>
      </c>
      <c r="AB48" s="11" t="s">
        <v>346</v>
      </c>
      <c r="AC48" s="11" t="s">
        <v>345</v>
      </c>
      <c r="AD48" s="11" t="s">
        <v>344</v>
      </c>
      <c r="AE48" s="11" t="s">
        <v>343</v>
      </c>
      <c r="AF48" s="11" t="s">
        <v>342</v>
      </c>
      <c r="AG48" s="11" t="s">
        <v>341</v>
      </c>
      <c r="AH48" s="11" t="s">
        <v>340</v>
      </c>
      <c r="AI48" s="11" t="s">
        <v>339</v>
      </c>
      <c r="AJ48" s="11" t="s">
        <v>377</v>
      </c>
      <c r="AK48" s="11" t="s">
        <v>337</v>
      </c>
      <c r="AL48" s="12" t="s">
        <v>336</v>
      </c>
      <c r="AM48" s="44" t="s">
        <v>0</v>
      </c>
      <c r="AN48" s="8" t="s">
        <v>269</v>
      </c>
    </row>
    <row r="49" spans="1:77" x14ac:dyDescent="0.2">
      <c r="A49" s="122"/>
      <c r="B49" s="18">
        <v>1644</v>
      </c>
      <c r="C49" s="165">
        <v>411</v>
      </c>
      <c r="D49" s="164">
        <v>227</v>
      </c>
      <c r="E49" s="164">
        <v>59</v>
      </c>
      <c r="F49" s="164">
        <v>175</v>
      </c>
      <c r="G49" s="164">
        <v>39</v>
      </c>
      <c r="H49" s="164">
        <v>205</v>
      </c>
      <c r="I49" s="164">
        <v>133</v>
      </c>
      <c r="J49" s="164">
        <v>204</v>
      </c>
      <c r="K49" s="164">
        <v>173</v>
      </c>
      <c r="L49" s="164">
        <v>100</v>
      </c>
      <c r="M49" s="164">
        <v>37</v>
      </c>
      <c r="N49" s="164">
        <v>211</v>
      </c>
      <c r="O49" s="164">
        <v>95</v>
      </c>
      <c r="P49" s="164">
        <v>23</v>
      </c>
      <c r="Q49" s="31">
        <v>219</v>
      </c>
      <c r="R49" s="31">
        <v>38</v>
      </c>
      <c r="S49" s="31">
        <v>57</v>
      </c>
      <c r="T49" s="31">
        <v>31</v>
      </c>
      <c r="U49" s="164">
        <v>245</v>
      </c>
      <c r="V49" s="164">
        <v>56</v>
      </c>
      <c r="W49" s="164">
        <v>19</v>
      </c>
      <c r="X49" s="164">
        <v>7</v>
      </c>
      <c r="Y49" s="164">
        <v>27</v>
      </c>
      <c r="Z49" s="164">
        <v>48</v>
      </c>
      <c r="AA49" s="164">
        <v>18</v>
      </c>
      <c r="AB49" s="164">
        <v>244</v>
      </c>
      <c r="AC49" s="164">
        <v>203</v>
      </c>
      <c r="AD49" s="164">
        <v>72</v>
      </c>
      <c r="AE49" s="164">
        <v>98</v>
      </c>
      <c r="AF49" s="164">
        <v>138</v>
      </c>
      <c r="AG49" s="164">
        <v>119</v>
      </c>
      <c r="AH49" s="164">
        <v>57</v>
      </c>
      <c r="AI49" s="164">
        <v>83</v>
      </c>
      <c r="AJ49" s="164">
        <v>141</v>
      </c>
      <c r="AK49" s="164">
        <v>26</v>
      </c>
      <c r="AL49" s="162">
        <v>64</v>
      </c>
      <c r="AM49" s="211">
        <v>381</v>
      </c>
      <c r="AN49" s="8">
        <f>SUM(C49:AM49)</f>
        <v>4483</v>
      </c>
    </row>
    <row r="50" spans="1:77" x14ac:dyDescent="0.2">
      <c r="A50" s="122"/>
      <c r="B50" s="35">
        <v>100</v>
      </c>
      <c r="C50" s="14">
        <v>25</v>
      </c>
      <c r="D50" s="15">
        <v>13.8</v>
      </c>
      <c r="E50" s="15">
        <v>3.6</v>
      </c>
      <c r="F50" s="15">
        <v>10.6</v>
      </c>
      <c r="G50" s="15">
        <v>2.4</v>
      </c>
      <c r="H50" s="15">
        <v>12.5</v>
      </c>
      <c r="I50" s="15">
        <v>8.1</v>
      </c>
      <c r="J50" s="15">
        <v>12.4</v>
      </c>
      <c r="K50" s="15">
        <v>10.5</v>
      </c>
      <c r="L50" s="15">
        <v>6.1</v>
      </c>
      <c r="M50" s="15">
        <v>2.2999999999999998</v>
      </c>
      <c r="N50" s="15">
        <v>12.8</v>
      </c>
      <c r="O50" s="15">
        <v>5.8</v>
      </c>
      <c r="P50" s="15">
        <v>1.4</v>
      </c>
      <c r="Q50" s="15">
        <v>13.3</v>
      </c>
      <c r="R50" s="15">
        <v>2.2999999999999998</v>
      </c>
      <c r="S50" s="15">
        <v>3.5</v>
      </c>
      <c r="T50" s="15">
        <v>1.9</v>
      </c>
      <c r="U50" s="15">
        <v>14.9</v>
      </c>
      <c r="V50" s="15">
        <v>3.4</v>
      </c>
      <c r="W50" s="15">
        <v>1.2</v>
      </c>
      <c r="X50" s="15">
        <v>0.4</v>
      </c>
      <c r="Y50" s="15">
        <v>1.6</v>
      </c>
      <c r="Z50" s="15">
        <v>2.9</v>
      </c>
      <c r="AA50" s="15">
        <v>1.1000000000000001</v>
      </c>
      <c r="AB50" s="15">
        <v>14.8</v>
      </c>
      <c r="AC50" s="15">
        <v>12.3</v>
      </c>
      <c r="AD50" s="15">
        <v>4.4000000000000004</v>
      </c>
      <c r="AE50" s="15">
        <v>6</v>
      </c>
      <c r="AF50" s="15">
        <v>8.4</v>
      </c>
      <c r="AG50" s="15">
        <v>7.2</v>
      </c>
      <c r="AH50" s="15">
        <v>3.5</v>
      </c>
      <c r="AI50" s="15">
        <v>5</v>
      </c>
      <c r="AJ50" s="15">
        <v>8.6</v>
      </c>
      <c r="AK50" s="15">
        <v>1.6</v>
      </c>
      <c r="AL50" s="16">
        <v>3.9</v>
      </c>
      <c r="AM50" s="210">
        <v>23.2</v>
      </c>
      <c r="AN50" s="8">
        <f>SUM(C50:AL50)</f>
        <v>249.50000000000003</v>
      </c>
    </row>
    <row r="51" spans="1:77" s="176" customFormat="1" x14ac:dyDescent="0.2">
      <c r="A51" s="180"/>
      <c r="B51" s="48" t="s">
        <v>92</v>
      </c>
      <c r="C51" s="177">
        <f>_xlfn.RANK.EQ(C50,$C$50:$AL$50,0)+COUNTIF($C$50:C50,C50)-1</f>
        <v>1</v>
      </c>
      <c r="D51" s="177">
        <f>_xlfn.RANK.EQ(D50,$C$50:$AL$50,0)+COUNTIF($C$50:D50,D50)-1</f>
        <v>4</v>
      </c>
      <c r="E51" s="177">
        <f>_xlfn.RANK.EQ(E50,$C$50:$AL$50,0)+COUNTIF($C$50:E50,E50)-1</f>
        <v>22</v>
      </c>
      <c r="F51" s="177">
        <f>_xlfn.RANK.EQ(F50,$C$50:$AL$50,0)+COUNTIF($C$50:F50,F50)-1</f>
        <v>10</v>
      </c>
      <c r="G51" s="177">
        <f>_xlfn.RANK.EQ(G50,$C$50:$AL$50,0)+COUNTIF($C$50:G50,G50)-1</f>
        <v>27</v>
      </c>
      <c r="H51" s="177">
        <f>_xlfn.RANK.EQ(H50,$C$50:$AL$50,0)+COUNTIF($C$50:H50,H50)-1</f>
        <v>7</v>
      </c>
      <c r="I51" s="177">
        <f>_xlfn.RANK.EQ(I50,$C$50:$AL$50,0)+COUNTIF($C$50:I50,I50)-1</f>
        <v>14</v>
      </c>
      <c r="J51" s="177">
        <f>_xlfn.RANK.EQ(J50,$C$50:$AL$50,0)+COUNTIF($C$50:J50,J50)-1</f>
        <v>8</v>
      </c>
      <c r="K51" s="177">
        <f>_xlfn.RANK.EQ(K50,$C$50:$AL$50,0)+COUNTIF($C$50:K50,K50)-1</f>
        <v>11</v>
      </c>
      <c r="L51" s="177">
        <f>_xlfn.RANK.EQ(L50,$C$50:$AL$50,0)+COUNTIF($C$50:L50,L50)-1</f>
        <v>16</v>
      </c>
      <c r="M51" s="177">
        <f>_xlfn.RANK.EQ(M50,$C$50:$AL$50,0)+COUNTIF($C$50:M50,M50)-1</f>
        <v>28</v>
      </c>
      <c r="N51" s="177">
        <f>_xlfn.RANK.EQ(N50,$C$50:$AL$50,0)+COUNTIF($C$50:N50,N50)-1</f>
        <v>6</v>
      </c>
      <c r="O51" s="177">
        <f>_xlfn.RANK.EQ(O50,$C$50:$AL$50,0)+COUNTIF($C$50:O50,O50)-1</f>
        <v>18</v>
      </c>
      <c r="P51" s="177">
        <f>_xlfn.RANK.EQ(P50,$C$50:$AL$50,0)+COUNTIF($C$50:P50,P50)-1</f>
        <v>33</v>
      </c>
      <c r="Q51" s="177">
        <f>_xlfn.RANK.EQ(Q50,$C$50:$AL$50,0)+COUNTIF($C$50:Q50,Q50)-1</f>
        <v>5</v>
      </c>
      <c r="R51" s="177">
        <f>_xlfn.RANK.EQ(R50,$C$50:$AL$50,0)+COUNTIF($C$50:R50,R50)-1</f>
        <v>29</v>
      </c>
      <c r="S51" s="177">
        <f>_xlfn.RANK.EQ(S50,$C$50:$AL$50,0)+COUNTIF($C$50:S50,S50)-1</f>
        <v>23</v>
      </c>
      <c r="T51" s="177">
        <f>_xlfn.RANK.EQ(T50,$C$50:$AL$50,0)+COUNTIF($C$50:T50,T50)-1</f>
        <v>30</v>
      </c>
      <c r="U51" s="177">
        <f>_xlfn.RANK.EQ(U50,$C$50:$AL$50,0)+COUNTIF($C$50:U50,U50)-1</f>
        <v>2</v>
      </c>
      <c r="V51" s="177">
        <f>_xlfn.RANK.EQ(V50,$C$50:$AL$50,0)+COUNTIF($C$50:V50,V50)-1</f>
        <v>25</v>
      </c>
      <c r="W51" s="177">
        <f>_xlfn.RANK.EQ(W50,$C$50:$AL$50,0)+COUNTIF($C$50:W50,W50)-1</f>
        <v>34</v>
      </c>
      <c r="X51" s="177">
        <f>_xlfn.RANK.EQ(X50,$C$50:$AL$50,0)+COUNTIF($C$50:X50,X50)-1</f>
        <v>36</v>
      </c>
      <c r="Y51" s="177">
        <f>_xlfn.RANK.EQ(Y50,$C$50:$AL$50,0)+COUNTIF($C$50:Y50,Y50)-1</f>
        <v>31</v>
      </c>
      <c r="Z51" s="177">
        <f>_xlfn.RANK.EQ(Z50,$C$50:$AL$50,0)+COUNTIF($C$50:Z50,Z50)-1</f>
        <v>26</v>
      </c>
      <c r="AA51" s="177">
        <f>_xlfn.RANK.EQ(AA50,$C$50:$AL$50,0)+COUNTIF($C$50:AA50,AA50)-1</f>
        <v>35</v>
      </c>
      <c r="AB51" s="177">
        <f>_xlfn.RANK.EQ(AB50,$C$50:$AL$50,0)+COUNTIF($C$50:AB50,AB50)-1</f>
        <v>3</v>
      </c>
      <c r="AC51" s="177">
        <f>_xlfn.RANK.EQ(AC50,$C$50:$AL$50,0)+COUNTIF($C$50:AC50,AC50)-1</f>
        <v>9</v>
      </c>
      <c r="AD51" s="177">
        <f>_xlfn.RANK.EQ(AD50,$C$50:$AL$50,0)+COUNTIF($C$50:AD50,AD50)-1</f>
        <v>20</v>
      </c>
      <c r="AE51" s="177">
        <f>_xlfn.RANK.EQ(AE50,$C$50:$AL$50,0)+COUNTIF($C$50:AE50,AE50)-1</f>
        <v>17</v>
      </c>
      <c r="AF51" s="177">
        <f>_xlfn.RANK.EQ(AF50,$C$50:$AL$50,0)+COUNTIF($C$50:AF50,AF50)-1</f>
        <v>13</v>
      </c>
      <c r="AG51" s="177">
        <f>_xlfn.RANK.EQ(AG50,$C$50:$AL$50,0)+COUNTIF($C$50:AG50,AG50)-1</f>
        <v>15</v>
      </c>
      <c r="AH51" s="177">
        <f>_xlfn.RANK.EQ(AH50,$C$50:$AL$50,0)+COUNTIF($C$50:AH50,AH50)-1</f>
        <v>24</v>
      </c>
      <c r="AI51" s="177">
        <f>_xlfn.RANK.EQ(AI50,$C$50:$AL$50,0)+COUNTIF($C$50:AI50,AI50)-1</f>
        <v>19</v>
      </c>
      <c r="AJ51" s="177">
        <f>_xlfn.RANK.EQ(AJ50,$C$50:$AL$50,0)+COUNTIF($C$50:AJ50,AJ50)-1</f>
        <v>12</v>
      </c>
      <c r="AK51" s="177">
        <f>_xlfn.RANK.EQ(AK50,$C$50:$AL$50,0)+COUNTIF($C$50:AK50,AK50)-1</f>
        <v>32</v>
      </c>
      <c r="AL51" s="177">
        <f>_xlfn.RANK.EQ(AL50,$C$50:$AL$50,0)+COUNTIF($C$50:AL50,AL50)-1</f>
        <v>21</v>
      </c>
      <c r="AM51" s="177">
        <v>37</v>
      </c>
      <c r="AN51" s="177"/>
      <c r="AO51" s="177"/>
      <c r="AP51" s="177"/>
      <c r="AQ51" s="177"/>
    </row>
    <row r="52" spans="1:77" x14ac:dyDescent="0.2">
      <c r="A52" s="54"/>
      <c r="B52" s="101" t="s">
        <v>141</v>
      </c>
      <c r="C52" s="170"/>
      <c r="D52" s="170"/>
      <c r="E52" s="215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8"/>
      <c r="AK52" s="8"/>
      <c r="AL52" s="8"/>
      <c r="AM52" s="8"/>
    </row>
    <row r="53" spans="1:77" ht="64.8" x14ac:dyDescent="0.2">
      <c r="A53" s="54"/>
      <c r="B53" s="9" t="s">
        <v>96</v>
      </c>
      <c r="C53" s="10" t="str">
        <f>INDEX($C$48:$AM$50,1,MATCH(C$56,$C$51:$AM$51,0))</f>
        <v>防災対策</v>
      </c>
      <c r="D53" s="11" t="str">
        <f>INDEX($C$48:$AM$50,1,MATCH(D$56,$C$51:$AM$51,0))</f>
        <v>観光振興</v>
      </c>
      <c r="E53" s="11" t="str">
        <f>INDEX($C$48:$AM$50,1,MATCH(E$56,$C$51:$AM$51,0))</f>
        <v>道路整備・維持管理</v>
      </c>
      <c r="F53" s="11" t="str">
        <f>INDEX($C$48:$AM$50,1,MATCH(F$56,$C$51:$AM$51,0))</f>
        <v>自然環境保全</v>
      </c>
      <c r="G53" s="11" t="str">
        <f>INDEX($C$48:$AM$50,1,MATCH(G$56,$C$51:$AM$51,0))</f>
        <v>子育て支援</v>
      </c>
      <c r="H53" s="11" t="str">
        <f>INDEX($C$48:$AM$50,1,MATCH(H$56,$C$51:$AM$51,0))</f>
        <v>高齢者福祉</v>
      </c>
      <c r="I53" s="11" t="str">
        <f>INDEX($C$48:$AM$50,1,MATCH(I$56,$C$51:$AM$51,0))</f>
        <v>防犯・交通安全対策</v>
      </c>
      <c r="J53" s="11" t="str">
        <f>INDEX($C$48:$AM$50,1,MATCH(J$56,$C$51:$AM$51,0))</f>
        <v>地域医療の確保</v>
      </c>
      <c r="K53" s="11" t="str">
        <f>INDEX($C$48:$AM$50,1,MATCH(K$56,$C$51:$AM$51,0))</f>
        <v>河川整備・維持管理</v>
      </c>
      <c r="L53" s="11" t="str">
        <f>INDEX($C$48:$AM$50,1,MATCH(L$56,$C$51:$AM$51,0))</f>
        <v>廃棄物対策</v>
      </c>
      <c r="M53" s="11" t="str">
        <f>INDEX($C$48:$AM$50,1,MATCH(M$56,$C$51:$AM$51,0))</f>
        <v>健康増進</v>
      </c>
      <c r="N53" s="11" t="str">
        <f>INDEX($C$48:$AM$50,1,MATCH(N$56,$C$51:$AM$51,0))</f>
        <v>　スポーツやレクリエーション
　　　　　　　　　　　　　の推進</v>
      </c>
      <c r="O53" s="83" t="str">
        <f>INDEX($C$48:$AM$50,1,MATCH(O$56,$C$51:$AM$51,0))</f>
        <v>公園整備</v>
      </c>
      <c r="P53" s="11" t="str">
        <f>INDEX($C$48:$AM$50,1,MATCH(P$56,$C$51:$AM$51,0))</f>
        <v>地域コミュニティの活性化</v>
      </c>
      <c r="Q53" s="11" t="str">
        <f>INDEX($C$48:$AM$50,1,MATCH(Q$56,$C$51:$AM$51,0))</f>
        <v>学校教育の充実</v>
      </c>
      <c r="R53" s="11" t="str">
        <f>INDEX($C$48:$AM$50,1,MATCH(R$56,$C$51:$AM$51,0))</f>
        <v>食品の安全対策</v>
      </c>
      <c r="S53" s="11" t="str">
        <f>INDEX($C$48:$AM$50,1,MATCH(S$56,$C$51:$AM$51,0))</f>
        <v>公共交通の充実</v>
      </c>
      <c r="T53" s="11" t="str">
        <f>INDEX($C$48:$AM$50,1,MATCH(T$56,$C$51:$AM$51,0))</f>
        <v>障がい者福祉</v>
      </c>
      <c r="U53" s="11" t="str">
        <f>INDEX($C$48:$AM$50,1,MATCH(U$56,$C$51:$AM$51,0))</f>
        <v>文化・芸術の振興</v>
      </c>
      <c r="V53" s="11" t="str">
        <f>INDEX($C$48:$AM$50,1,MATCH(V$56,$C$51:$AM$51,0))</f>
        <v>砂防対策（土砂崩れなど）</v>
      </c>
      <c r="W53" s="11" t="str">
        <f>INDEX($C$48:$AM$50,1,MATCH(W$56,$C$51:$AM$51,0))</f>
        <v>県外からの移住・定住の促進</v>
      </c>
      <c r="X53" s="11" t="str">
        <f>INDEX($C$48:$AM$50,1,MATCH(X$56,$C$51:$AM$51,0))</f>
        <v>住環境保全</v>
      </c>
      <c r="Y53" s="11" t="str">
        <f>INDEX($C$48:$AM$50,1,MATCH(Y$56,$C$51:$AM$51,0))</f>
        <v>企業誘致</v>
      </c>
      <c r="Z53" s="11" t="str">
        <f>INDEX($C$48:$AM$50,1,MATCH(Z$56,$C$51:$AM$51,0))</f>
        <v>社会教育・生涯学習の充実</v>
      </c>
      <c r="AA53" s="11" t="str">
        <f>INDEX($C$48:$AM$50,1,MATCH(AA$56,$C$51:$AM$51,0))</f>
        <v>就労支援</v>
      </c>
      <c r="AB53" s="11" t="str">
        <f>INDEX($C$48:$AM$50,1,MATCH(AB$56,$C$51:$AM$51,0))</f>
        <v>農業・畜産業・水産業振興</v>
      </c>
      <c r="AC53" s="11" t="str">
        <f>INDEX($C$48:$AM$50,1,MATCH(AC$56,$C$51:$AM$51,0))</f>
        <v>消費者保護</v>
      </c>
      <c r="AD53" s="11" t="str">
        <f>INDEX($C$48:$AM$50,1,MATCH(AD$56,$C$51:$AM$51,0))</f>
        <v>薬物対策</v>
      </c>
      <c r="AE53" s="11" t="str">
        <f>INDEX($C$48:$AM$50,1,MATCH(AE$56,$C$51:$AM$51,0))</f>
        <v>中小企業支援</v>
      </c>
      <c r="AF53" s="11" t="str">
        <f>INDEX($C$48:$AM$50,1,MATCH(AF$56,$C$51:$AM$51,0))</f>
        <v>成長産業分野の振興</v>
      </c>
      <c r="AG53" s="11" t="str">
        <f>INDEX($C$48:$AM$50,1,MATCH(AG$56,$C$51:$AM$51,0))</f>
        <v>女性の活躍推進</v>
      </c>
      <c r="AH53" s="11" t="str">
        <f>INDEX($C$48:$AM$50,1,MATCH(AH$56,$C$51:$AM$51,0))</f>
        <v>若者の県内定着</v>
      </c>
      <c r="AI53" s="11" t="str">
        <f>INDEX($C$48:$AM$50,1,MATCH(AI$56,$C$51:$AM$51,0))</f>
        <v>少子化対策</v>
      </c>
      <c r="AJ53" s="11" t="str">
        <f>INDEX($C$48:$AM$50,1,MATCH(AJ$56,$C$51:$AM$51,0))</f>
        <v>労働環境改善</v>
      </c>
      <c r="AK53" s="11" t="str">
        <f>INDEX($C$48:$AM$50,1,MATCH(AK$56,$C$51:$AM$51,0))</f>
        <v>林業振興</v>
      </c>
      <c r="AL53" s="12" t="str">
        <f>INDEX($C$48:$AM$50,1,MATCH(AL$56,$C$51:$AM$51,0))</f>
        <v>様々な産業を担う人材の育成</v>
      </c>
      <c r="AM53" s="44" t="str">
        <f>INDEX($C$48:$AM$50,1,MATCH(AM$56,$C$51:$AM$51,0))</f>
        <v>無回答</v>
      </c>
    </row>
    <row r="54" spans="1:77" x14ac:dyDescent="0.2">
      <c r="A54" s="54"/>
      <c r="B54" s="18">
        <v>1699</v>
      </c>
      <c r="C54" s="97">
        <f>INDEX($C$48:$AM$50,2,MATCH(C$56,$C$51:$AM$51,0))</f>
        <v>411</v>
      </c>
      <c r="D54" s="95">
        <f>INDEX($C$48:$AM$50,2,MATCH(D$56,$C$51:$AM$51,0))</f>
        <v>245</v>
      </c>
      <c r="E54" s="95">
        <f>INDEX($C$48:$AM$50,2,MATCH(E$56,$C$51:$AM$51,0))</f>
        <v>244</v>
      </c>
      <c r="F54" s="95">
        <f>INDEX($C$48:$AM$50,2,MATCH(F$56,$C$51:$AM$51,0))</f>
        <v>227</v>
      </c>
      <c r="G54" s="95">
        <f>INDEX($C$48:$AM$50,2,MATCH(G$56,$C$51:$AM$51,0))</f>
        <v>219</v>
      </c>
      <c r="H54" s="95">
        <f>INDEX($C$48:$AM$50,2,MATCH(H$56,$C$51:$AM$51,0))</f>
        <v>211</v>
      </c>
      <c r="I54" s="95">
        <f>INDEX($C$48:$AM$50,2,MATCH(I$56,$C$51:$AM$51,0))</f>
        <v>205</v>
      </c>
      <c r="J54" s="95">
        <f>INDEX($C$48:$AM$50,2,MATCH(J$56,$C$51:$AM$51,0))</f>
        <v>204</v>
      </c>
      <c r="K54" s="95">
        <f>INDEX($C$48:$AM$50,2,MATCH(K$56,$C$51:$AM$51,0))</f>
        <v>203</v>
      </c>
      <c r="L54" s="95">
        <f>INDEX($C$48:$AM$50,2,MATCH(L$56,$C$51:$AM$51,0))</f>
        <v>175</v>
      </c>
      <c r="M54" s="95">
        <f>INDEX($C$48:$AM$50,2,MATCH(M$56,$C$51:$AM$51,0))</f>
        <v>173</v>
      </c>
      <c r="N54" s="95">
        <f>INDEX($C$48:$AM$50,2,MATCH(N$56,$C$51:$AM$51,0))</f>
        <v>141</v>
      </c>
      <c r="O54" s="95">
        <f>INDEX($C$48:$AM$50,2,MATCH(O$56,$C$51:$AM$51,0))</f>
        <v>138</v>
      </c>
      <c r="P54" s="95">
        <f>INDEX($C$48:$AM$50,2,MATCH(P$56,$C$51:$AM$51,0))</f>
        <v>133</v>
      </c>
      <c r="Q54" s="134">
        <f>INDEX($C$48:$AM$50,2,MATCH(Q$56,$C$51:$AM$51,0))</f>
        <v>119</v>
      </c>
      <c r="R54" s="134">
        <f>INDEX($C$48:$AM$50,2,MATCH(R$56,$C$51:$AM$51,0))</f>
        <v>100</v>
      </c>
      <c r="S54" s="134">
        <f>INDEX($C$48:$AM$50,2,MATCH(S$56,$C$51:$AM$51,0))</f>
        <v>98</v>
      </c>
      <c r="T54" s="134">
        <f>INDEX($C$48:$AM$50,2,MATCH(T$56,$C$51:$AM$51,0))</f>
        <v>95</v>
      </c>
      <c r="U54" s="95">
        <f>INDEX($C$48:$AM$50,2,MATCH(U$56,$C$51:$AM$51,0))</f>
        <v>83</v>
      </c>
      <c r="V54" s="95">
        <f>INDEX($C$48:$AM$50,2,MATCH(V$56,$C$51:$AM$51,0))</f>
        <v>72</v>
      </c>
      <c r="W54" s="95">
        <f>INDEX($C$48:$AM$50,2,MATCH(W$56,$C$51:$AM$51,0))</f>
        <v>64</v>
      </c>
      <c r="X54" s="95">
        <f>INDEX($C$48:$AM$50,2,MATCH(X$56,$C$51:$AM$51,0))</f>
        <v>59</v>
      </c>
      <c r="Y54" s="95">
        <f>INDEX($C$48:$AM$50,2,MATCH(Y$56,$C$51:$AM$51,0))</f>
        <v>57</v>
      </c>
      <c r="Z54" s="95">
        <f>INDEX($C$48:$AM$50,2,MATCH(Z$56,$C$51:$AM$51,0))</f>
        <v>57</v>
      </c>
      <c r="AA54" s="95">
        <f>INDEX($C$48:$AM$50,2,MATCH(AA$56,$C$51:$AM$51,0))</f>
        <v>56</v>
      </c>
      <c r="AB54" s="95">
        <f>INDEX($C$48:$AM$50,2,MATCH(AB$56,$C$51:$AM$51,0))</f>
        <v>48</v>
      </c>
      <c r="AC54" s="95">
        <f>INDEX($C$48:$AM$50,2,MATCH(AC$56,$C$51:$AM$51,0))</f>
        <v>39</v>
      </c>
      <c r="AD54" s="95">
        <f>INDEX($C$48:$AM$50,2,MATCH(AD$56,$C$51:$AM$51,0))</f>
        <v>37</v>
      </c>
      <c r="AE54" s="95">
        <f>INDEX($C$48:$AM$50,2,MATCH(AE$56,$C$51:$AM$51,0))</f>
        <v>38</v>
      </c>
      <c r="AF54" s="95">
        <f>INDEX($C$48:$AM$50,2,MATCH(AF$56,$C$51:$AM$51,0))</f>
        <v>31</v>
      </c>
      <c r="AG54" s="95">
        <f>INDEX($C$48:$AM$50,2,MATCH(AG$56,$C$51:$AM$51,0))</f>
        <v>27</v>
      </c>
      <c r="AH54" s="95">
        <f>INDEX($C$48:$AM$50,2,MATCH(AH$56,$C$51:$AM$51,0))</f>
        <v>26</v>
      </c>
      <c r="AI54" s="95">
        <f>INDEX($C$48:$AM$50,2,MATCH(AI$56,$C$51:$AM$51,0))</f>
        <v>23</v>
      </c>
      <c r="AJ54" s="95">
        <f>INDEX($C$48:$AM$50,2,MATCH(AJ$56,$C$51:$AM$51,0))</f>
        <v>19</v>
      </c>
      <c r="AK54" s="95">
        <f>INDEX($C$48:$AM$50,2,MATCH(AK$56,$C$51:$AM$51,0))</f>
        <v>18</v>
      </c>
      <c r="AL54" s="93">
        <f>INDEX($C$48:$AM$50,2,MATCH(AL$56,$C$51:$AM$51,0))</f>
        <v>7</v>
      </c>
      <c r="AM54" s="209">
        <f>INDEX($C$48:$AM$50,2,MATCH(AM$56,$C$51:$AM$51,0))</f>
        <v>381</v>
      </c>
      <c r="AN54" s="8">
        <f>SUM(C54:AM54)</f>
        <v>4483</v>
      </c>
    </row>
    <row r="55" spans="1:77" x14ac:dyDescent="0.2">
      <c r="A55" s="54"/>
      <c r="B55" s="35">
        <v>100</v>
      </c>
      <c r="C55" s="91">
        <f>INDEX($C$48:$AM$50,3,MATCH(C$56,$C$51:$AM$51,0))</f>
        <v>25</v>
      </c>
      <c r="D55" s="89">
        <f>INDEX($C$48:$AM$50,3,MATCH(D$56,$C$51:$AM$51,0))</f>
        <v>14.9</v>
      </c>
      <c r="E55" s="89">
        <f>INDEX($C$48:$AM$50,3,MATCH(E$56,$C$51:$AM$51,0))</f>
        <v>14.8</v>
      </c>
      <c r="F55" s="89">
        <f>INDEX($C$48:$AM$50,3,MATCH(F$56,$C$51:$AM$51,0))</f>
        <v>13.8</v>
      </c>
      <c r="G55" s="89">
        <f>INDEX($C$48:$AM$50,3,MATCH(G$56,$C$51:$AM$51,0))</f>
        <v>13.3</v>
      </c>
      <c r="H55" s="89">
        <f>INDEX($C$48:$AM$50,3,MATCH(H$56,$C$51:$AM$51,0))</f>
        <v>12.8</v>
      </c>
      <c r="I55" s="89">
        <f>INDEX($C$48:$AM$50,3,MATCH(I$56,$C$51:$AM$51,0))</f>
        <v>12.5</v>
      </c>
      <c r="J55" s="89">
        <f>INDEX($C$48:$AM$50,3,MATCH(J$56,$C$51:$AM$51,0))</f>
        <v>12.4</v>
      </c>
      <c r="K55" s="89">
        <f>INDEX($C$48:$AM$50,3,MATCH(K$56,$C$51:$AM$51,0))</f>
        <v>12.3</v>
      </c>
      <c r="L55" s="89">
        <f>INDEX($C$48:$AM$50,3,MATCH(L$56,$C$51:$AM$51,0))</f>
        <v>10.6</v>
      </c>
      <c r="M55" s="89">
        <f>INDEX($C$48:$AM$50,3,MATCH(M$56,$C$51:$AM$51,0))</f>
        <v>10.5</v>
      </c>
      <c r="N55" s="89">
        <f>INDEX($C$48:$AM$50,3,MATCH(N$56,$C$51:$AM$51,0))</f>
        <v>8.6</v>
      </c>
      <c r="O55" s="89">
        <f>INDEX($C$48:$AM$50,3,MATCH(O$56,$C$51:$AM$51,0))</f>
        <v>8.4</v>
      </c>
      <c r="P55" s="89">
        <f>INDEX($C$48:$AM$50,3,MATCH(P$56,$C$51:$AM$51,0))</f>
        <v>8.1</v>
      </c>
      <c r="Q55" s="89">
        <f>INDEX($C$48:$AM$50,3,MATCH(Q$56,$C$51:$AM$51,0))</f>
        <v>7.2</v>
      </c>
      <c r="R55" s="89">
        <f>INDEX($C$48:$AM$50,3,MATCH(R$56,$C$51:$AM$51,0))</f>
        <v>6.1</v>
      </c>
      <c r="S55" s="89">
        <f>INDEX($C$48:$AM$50,3,MATCH(S$56,$C$51:$AM$51,0))</f>
        <v>6</v>
      </c>
      <c r="T55" s="89">
        <f>INDEX($C$48:$AM$50,3,MATCH(T$56,$C$51:$AM$51,0))</f>
        <v>5.8</v>
      </c>
      <c r="U55" s="89">
        <f>INDEX($C$48:$AM$50,3,MATCH(U$56,$C$51:$AM$51,0))</f>
        <v>5</v>
      </c>
      <c r="V55" s="89">
        <f>INDEX($C$48:$AM$50,3,MATCH(V$56,$C$51:$AM$51,0))</f>
        <v>4.4000000000000004</v>
      </c>
      <c r="W55" s="89">
        <f>INDEX($C$48:$AM$50,3,MATCH(W$56,$C$51:$AM$51,0))</f>
        <v>3.9</v>
      </c>
      <c r="X55" s="89">
        <f>INDEX($C$48:$AM$50,3,MATCH(X$56,$C$51:$AM$51,0))</f>
        <v>3.6</v>
      </c>
      <c r="Y55" s="89">
        <f>INDEX($C$48:$AM$50,3,MATCH(Y$56,$C$51:$AM$51,0))</f>
        <v>3.5</v>
      </c>
      <c r="Z55" s="89">
        <f>INDEX($C$48:$AM$50,3,MATCH(Z$56,$C$51:$AM$51,0))</f>
        <v>3.5</v>
      </c>
      <c r="AA55" s="89">
        <f>INDEX($C$48:$AM$50,3,MATCH(AA$56,$C$51:$AM$51,0))</f>
        <v>3.4</v>
      </c>
      <c r="AB55" s="89">
        <f>INDEX($C$48:$AM$50,3,MATCH(AB$56,$C$51:$AM$51,0))</f>
        <v>2.9</v>
      </c>
      <c r="AC55" s="89">
        <f>INDEX($C$48:$AM$50,3,MATCH(AC$56,$C$51:$AM$51,0))</f>
        <v>2.4</v>
      </c>
      <c r="AD55" s="89">
        <f>INDEX($C$48:$AM$50,3,MATCH(AD$56,$C$51:$AM$51,0))</f>
        <v>2.2999999999999998</v>
      </c>
      <c r="AE55" s="89">
        <f>INDEX($C$48:$AM$50,3,MATCH(AE$56,$C$51:$AM$51,0))</f>
        <v>2.2999999999999998</v>
      </c>
      <c r="AF55" s="89">
        <f>INDEX($C$48:$AM$50,3,MATCH(AF$56,$C$51:$AM$51,0))</f>
        <v>1.9</v>
      </c>
      <c r="AG55" s="89">
        <f>INDEX($C$48:$AM$50,3,MATCH(AG$56,$C$51:$AM$51,0))</f>
        <v>1.6</v>
      </c>
      <c r="AH55" s="89">
        <f>INDEX($C$48:$AM$50,3,MATCH(AH$56,$C$51:$AM$51,0))</f>
        <v>1.6</v>
      </c>
      <c r="AI55" s="89">
        <f>INDEX($C$48:$AM$50,3,MATCH(AI$56,$C$51:$AM$51,0))</f>
        <v>1.4</v>
      </c>
      <c r="AJ55" s="89">
        <f>INDEX($C$48:$AM$50,3,MATCH(AJ$56,$C$51:$AM$51,0))</f>
        <v>1.2</v>
      </c>
      <c r="AK55" s="89">
        <f>INDEX($C$48:$AM$50,3,MATCH(AK$56,$C$51:$AM$51,0))</f>
        <v>1.1000000000000001</v>
      </c>
      <c r="AL55" s="87">
        <f>INDEX($C$48:$AM$50,3,MATCH(AL$56,$C$51:$AM$51,0))</f>
        <v>0.4</v>
      </c>
      <c r="AM55" s="208">
        <f>INDEX($C$48:$AM$50,3,MATCH(AM$56,$C$51:$AM$51,0))</f>
        <v>23.2</v>
      </c>
      <c r="AN55" s="8">
        <f>SUM(C55:AL55)</f>
        <v>249.50000000000003</v>
      </c>
    </row>
    <row r="56" spans="1:77" x14ac:dyDescent="0.2">
      <c r="A56" s="54"/>
      <c r="B56" s="48" t="s">
        <v>92</v>
      </c>
      <c r="C56" s="177">
        <v>1</v>
      </c>
      <c r="D56" s="177">
        <v>2</v>
      </c>
      <c r="E56" s="177">
        <v>3</v>
      </c>
      <c r="F56" s="177">
        <v>4</v>
      </c>
      <c r="G56" s="177">
        <v>5</v>
      </c>
      <c r="H56" s="177">
        <v>6</v>
      </c>
      <c r="I56" s="177">
        <v>7</v>
      </c>
      <c r="J56" s="177">
        <v>8</v>
      </c>
      <c r="K56" s="177">
        <v>9</v>
      </c>
      <c r="L56" s="177">
        <v>10</v>
      </c>
      <c r="M56" s="177">
        <v>11</v>
      </c>
      <c r="N56" s="177">
        <v>12</v>
      </c>
      <c r="O56" s="177">
        <v>13</v>
      </c>
      <c r="P56" s="177">
        <v>14</v>
      </c>
      <c r="Q56" s="177">
        <v>15</v>
      </c>
      <c r="R56" s="177">
        <v>16</v>
      </c>
      <c r="S56" s="177">
        <v>17</v>
      </c>
      <c r="T56" s="177">
        <v>18</v>
      </c>
      <c r="U56" s="177">
        <v>19</v>
      </c>
      <c r="V56" s="177">
        <v>20</v>
      </c>
      <c r="W56" s="177">
        <v>21</v>
      </c>
      <c r="X56" s="177">
        <v>22</v>
      </c>
      <c r="Y56" s="177">
        <v>23</v>
      </c>
      <c r="Z56" s="177">
        <v>24</v>
      </c>
      <c r="AA56" s="177">
        <v>25</v>
      </c>
      <c r="AB56" s="177">
        <v>26</v>
      </c>
      <c r="AC56" s="177">
        <v>27</v>
      </c>
      <c r="AD56" s="177">
        <v>28</v>
      </c>
      <c r="AE56" s="177">
        <v>29</v>
      </c>
      <c r="AF56" s="177">
        <v>30</v>
      </c>
      <c r="AG56" s="177">
        <v>31</v>
      </c>
      <c r="AH56" s="177">
        <v>32</v>
      </c>
      <c r="AI56" s="177">
        <v>33</v>
      </c>
      <c r="AJ56" s="177">
        <v>34</v>
      </c>
      <c r="AK56" s="177">
        <v>35</v>
      </c>
      <c r="AL56" s="177">
        <v>36</v>
      </c>
      <c r="AM56" s="177">
        <v>37</v>
      </c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</row>
    <row r="57" spans="1:77" x14ac:dyDescent="0.2">
      <c r="A57" s="54"/>
      <c r="B57" s="101" t="s">
        <v>335</v>
      </c>
      <c r="C57" s="170"/>
      <c r="D57" s="170"/>
      <c r="E57" s="170"/>
      <c r="F57" s="170"/>
      <c r="G57" s="170"/>
      <c r="H57" s="215"/>
      <c r="I57" s="170"/>
      <c r="J57" s="170"/>
      <c r="K57" s="170"/>
      <c r="L57" s="170"/>
      <c r="M57" s="170"/>
      <c r="N57" s="170"/>
      <c r="O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8"/>
      <c r="AK57" s="8"/>
      <c r="AL57" s="8"/>
      <c r="AM57" s="8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</row>
    <row r="58" spans="1:77" ht="64.8" customHeight="1" x14ac:dyDescent="0.2">
      <c r="A58" s="54"/>
      <c r="B58" s="9" t="s">
        <v>96</v>
      </c>
      <c r="C58" s="10" t="str">
        <f>C53</f>
        <v>防災対策</v>
      </c>
      <c r="D58" s="11" t="str">
        <f>D53</f>
        <v>観光振興</v>
      </c>
      <c r="E58" s="83" t="str">
        <f>E53</f>
        <v>道路整備・維持管理</v>
      </c>
      <c r="F58" s="83" t="str">
        <f>F53</f>
        <v>自然環境保全</v>
      </c>
      <c r="G58" s="83" t="str">
        <f>G53</f>
        <v>子育て支援</v>
      </c>
      <c r="H58" s="83" t="str">
        <f>H53</f>
        <v>高齢者福祉</v>
      </c>
      <c r="I58" s="83" t="str">
        <f>I53</f>
        <v>防犯・交通安全対策</v>
      </c>
      <c r="J58" s="83" t="str">
        <f>J53</f>
        <v>地域医療の確保</v>
      </c>
      <c r="K58" s="83" t="str">
        <f>K53</f>
        <v>河川整備・維持管理</v>
      </c>
      <c r="L58" s="83" t="str">
        <f>L53</f>
        <v>廃棄物対策</v>
      </c>
      <c r="M58" s="83" t="str">
        <f>M53</f>
        <v>健康増進</v>
      </c>
      <c r="N58" s="83" t="str">
        <f>N53</f>
        <v>　スポーツやレクリエーション
　　　　　　　　　　　　　の推進</v>
      </c>
      <c r="O58" s="83" t="str">
        <f>O53</f>
        <v>公園整備</v>
      </c>
      <c r="P58" s="83" t="str">
        <f>P53</f>
        <v>地域コミュニティの活性化</v>
      </c>
      <c r="Q58" s="83" t="str">
        <f>Q53</f>
        <v>学校教育の充実</v>
      </c>
      <c r="R58" s="83" t="str">
        <f>R53</f>
        <v>食品の安全対策</v>
      </c>
      <c r="S58" s="83" t="str">
        <f>S53</f>
        <v>公共交通の充実</v>
      </c>
      <c r="T58" s="83" t="str">
        <f>T53</f>
        <v>障がい者福祉</v>
      </c>
      <c r="U58" s="83" t="str">
        <f>U53</f>
        <v>文化・芸術の振興</v>
      </c>
      <c r="V58" s="83" t="str">
        <f>V53</f>
        <v>砂防対策（土砂崩れなど）</v>
      </c>
      <c r="W58" s="83" t="str">
        <f>W53</f>
        <v>県外からの移住・定住の促進</v>
      </c>
      <c r="X58" s="83" t="str">
        <f>X53</f>
        <v>住環境保全</v>
      </c>
      <c r="Y58" s="11" t="str">
        <f>Y53</f>
        <v>企業誘致</v>
      </c>
      <c r="Z58" s="83" t="str">
        <f>Z53</f>
        <v>社会教育・生涯学習の充実</v>
      </c>
      <c r="AA58" s="83" t="str">
        <f>AA53</f>
        <v>就労支援</v>
      </c>
      <c r="AB58" s="83" t="str">
        <f>AB53</f>
        <v>農業・畜産業・水産業振興</v>
      </c>
      <c r="AC58" s="83" t="str">
        <f>AC53</f>
        <v>消費者保護</v>
      </c>
      <c r="AD58" s="83" t="str">
        <f>AD53</f>
        <v>薬物対策</v>
      </c>
      <c r="AE58" s="83" t="str">
        <f>AE53</f>
        <v>中小企業支援</v>
      </c>
      <c r="AF58" s="83" t="str">
        <f>AF53</f>
        <v>成長産業分野の振興</v>
      </c>
      <c r="AG58" s="83" t="str">
        <f>AG53</f>
        <v>女性の活躍推進</v>
      </c>
      <c r="AH58" s="83" t="str">
        <f>AH53</f>
        <v>若者の県内定着</v>
      </c>
      <c r="AI58" s="83" t="str">
        <f>AI53</f>
        <v>少子化対策</v>
      </c>
      <c r="AJ58" s="83" t="str">
        <f>AJ53</f>
        <v>労働環境改善</v>
      </c>
      <c r="AK58" s="83" t="str">
        <f>AK53</f>
        <v>林業振興</v>
      </c>
      <c r="AL58" s="231" t="str">
        <f>AL53</f>
        <v>様々な産業を担う人材の育成</v>
      </c>
      <c r="AM58" s="44" t="str">
        <f>AM53</f>
        <v>無回答</v>
      </c>
      <c r="AO58" s="179"/>
      <c r="AP58" s="179"/>
      <c r="AQ58" s="179"/>
      <c r="AR58" s="175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5"/>
    </row>
    <row r="59" spans="1:77" ht="13.5" customHeight="1" x14ac:dyDescent="0.2">
      <c r="A59" s="54"/>
      <c r="B59" s="42" t="s">
        <v>139</v>
      </c>
      <c r="C59" s="150">
        <v>24.2</v>
      </c>
      <c r="D59" s="149">
        <v>11.2</v>
      </c>
      <c r="E59" s="203">
        <v>14.3</v>
      </c>
      <c r="F59" s="203">
        <v>11.2</v>
      </c>
      <c r="G59" s="203">
        <v>12.2</v>
      </c>
      <c r="H59" s="203">
        <v>13.4</v>
      </c>
      <c r="I59" s="203">
        <v>13.6</v>
      </c>
      <c r="J59" s="203">
        <v>14.2</v>
      </c>
      <c r="K59" s="203">
        <v>11.1</v>
      </c>
      <c r="L59" s="203">
        <v>11.3</v>
      </c>
      <c r="M59" s="203">
        <v>11.2</v>
      </c>
      <c r="N59" s="203">
        <v>7.7</v>
      </c>
      <c r="O59" s="203">
        <v>8.1</v>
      </c>
      <c r="P59" s="203">
        <v>7.2</v>
      </c>
      <c r="Q59" s="203">
        <v>6.5</v>
      </c>
      <c r="R59" s="203">
        <v>6.1</v>
      </c>
      <c r="S59" s="203">
        <v>6.3</v>
      </c>
      <c r="T59" s="203">
        <v>5.3</v>
      </c>
      <c r="U59" s="203">
        <v>3.7</v>
      </c>
      <c r="V59" s="203">
        <v>3.5</v>
      </c>
      <c r="W59" s="203">
        <v>3.4</v>
      </c>
      <c r="X59" s="203">
        <v>2.9</v>
      </c>
      <c r="Y59" s="203">
        <v>1.5</v>
      </c>
      <c r="Z59" s="203">
        <v>2.8</v>
      </c>
      <c r="AA59" s="203">
        <v>2.7</v>
      </c>
      <c r="AB59" s="203">
        <v>4.3</v>
      </c>
      <c r="AC59" s="203">
        <v>1.8</v>
      </c>
      <c r="AD59" s="203">
        <v>1.5</v>
      </c>
      <c r="AE59" s="203">
        <v>2.7</v>
      </c>
      <c r="AF59" s="203">
        <v>1.8</v>
      </c>
      <c r="AG59" s="203">
        <v>1.7</v>
      </c>
      <c r="AH59" s="203">
        <v>1.4</v>
      </c>
      <c r="AI59" s="203">
        <v>2</v>
      </c>
      <c r="AJ59" s="203">
        <v>0.7</v>
      </c>
      <c r="AK59" s="203">
        <v>1.5</v>
      </c>
      <c r="AL59" s="230">
        <v>0.9</v>
      </c>
      <c r="AM59" s="202">
        <v>26.8</v>
      </c>
      <c r="AN59" s="8"/>
      <c r="AO59" s="173"/>
      <c r="AP59" s="173"/>
      <c r="AQ59" s="173"/>
      <c r="AR59" s="175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5"/>
    </row>
    <row r="60" spans="1:77" s="191" customFormat="1" ht="13.5" customHeight="1" x14ac:dyDescent="0.2">
      <c r="A60" s="54"/>
      <c r="B60" s="42" t="s">
        <v>138</v>
      </c>
      <c r="C60" s="229">
        <v>25.7</v>
      </c>
      <c r="D60" s="228">
        <v>12.4</v>
      </c>
      <c r="E60" s="227">
        <v>14.9</v>
      </c>
      <c r="F60" s="227">
        <v>12.2</v>
      </c>
      <c r="G60" s="227">
        <v>10.4</v>
      </c>
      <c r="H60" s="227">
        <v>14.5</v>
      </c>
      <c r="I60" s="227">
        <v>12.2</v>
      </c>
      <c r="J60" s="227">
        <v>12.9</v>
      </c>
      <c r="K60" s="227">
        <v>12.4</v>
      </c>
      <c r="L60" s="227">
        <v>11.1</v>
      </c>
      <c r="M60" s="227">
        <v>11.6</v>
      </c>
      <c r="N60" s="227">
        <v>7.6</v>
      </c>
      <c r="O60" s="227">
        <v>8.4</v>
      </c>
      <c r="P60" s="227">
        <v>7.1</v>
      </c>
      <c r="Q60" s="227">
        <v>5.8</v>
      </c>
      <c r="R60" s="227">
        <v>5.7</v>
      </c>
      <c r="S60" s="227">
        <v>4.7</v>
      </c>
      <c r="T60" s="227">
        <v>5.0999999999999996</v>
      </c>
      <c r="U60" s="227">
        <v>5.5</v>
      </c>
      <c r="V60" s="227">
        <v>4.8</v>
      </c>
      <c r="W60" s="227">
        <v>2.7</v>
      </c>
      <c r="X60" s="227">
        <v>3</v>
      </c>
      <c r="Y60" s="227">
        <v>2.8</v>
      </c>
      <c r="Z60" s="227">
        <v>3.6</v>
      </c>
      <c r="AA60" s="227">
        <v>2.6</v>
      </c>
      <c r="AB60" s="227">
        <v>3.5</v>
      </c>
      <c r="AC60" s="227">
        <v>2.1</v>
      </c>
      <c r="AD60" s="227">
        <v>1.1000000000000001</v>
      </c>
      <c r="AE60" s="227">
        <v>2.9</v>
      </c>
      <c r="AF60" s="227">
        <v>2.6</v>
      </c>
      <c r="AG60" s="227">
        <v>1.4</v>
      </c>
      <c r="AH60" s="227">
        <v>1.4</v>
      </c>
      <c r="AI60" s="227">
        <v>2.5</v>
      </c>
      <c r="AJ60" s="227">
        <v>0.9</v>
      </c>
      <c r="AK60" s="227">
        <v>1.5</v>
      </c>
      <c r="AL60" s="226">
        <v>1.5</v>
      </c>
      <c r="AM60" s="225">
        <v>27.1</v>
      </c>
      <c r="AO60" s="224"/>
      <c r="AP60" s="224"/>
      <c r="AQ60" s="224"/>
      <c r="AR60" s="223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3"/>
    </row>
    <row r="61" spans="1:77" s="191" customFormat="1" ht="13.5" customHeight="1" x14ac:dyDescent="0.2">
      <c r="A61" s="54"/>
      <c r="B61" s="39" t="s">
        <v>137</v>
      </c>
      <c r="C61" s="222">
        <f>C55</f>
        <v>25</v>
      </c>
      <c r="D61" s="213">
        <f>D55</f>
        <v>14.9</v>
      </c>
      <c r="E61" s="213">
        <f>E55</f>
        <v>14.8</v>
      </c>
      <c r="F61" s="213">
        <f>F55</f>
        <v>13.8</v>
      </c>
      <c r="G61" s="213">
        <f>G55</f>
        <v>13.3</v>
      </c>
      <c r="H61" s="213">
        <f>H55</f>
        <v>12.8</v>
      </c>
      <c r="I61" s="213">
        <f>I55</f>
        <v>12.5</v>
      </c>
      <c r="J61" s="213">
        <f>J55</f>
        <v>12.4</v>
      </c>
      <c r="K61" s="213">
        <f>K55</f>
        <v>12.3</v>
      </c>
      <c r="L61" s="213">
        <f>L55</f>
        <v>10.6</v>
      </c>
      <c r="M61" s="213">
        <f>M55</f>
        <v>10.5</v>
      </c>
      <c r="N61" s="213">
        <f>N55</f>
        <v>8.6</v>
      </c>
      <c r="O61" s="213">
        <f>O55</f>
        <v>8.4</v>
      </c>
      <c r="P61" s="213">
        <f>P55</f>
        <v>8.1</v>
      </c>
      <c r="Q61" s="213">
        <f>Q55</f>
        <v>7.2</v>
      </c>
      <c r="R61" s="213">
        <f>R55</f>
        <v>6.1</v>
      </c>
      <c r="S61" s="213">
        <f>S55</f>
        <v>6</v>
      </c>
      <c r="T61" s="213">
        <f>T55</f>
        <v>5.8</v>
      </c>
      <c r="U61" s="213">
        <f>U55</f>
        <v>5</v>
      </c>
      <c r="V61" s="213">
        <f>V55</f>
        <v>4.4000000000000004</v>
      </c>
      <c r="W61" s="213">
        <f>W55</f>
        <v>3.9</v>
      </c>
      <c r="X61" s="213">
        <f>X55</f>
        <v>3.6</v>
      </c>
      <c r="Y61" s="213">
        <f>Y55</f>
        <v>3.5</v>
      </c>
      <c r="Z61" s="213">
        <f>Z55</f>
        <v>3.5</v>
      </c>
      <c r="AA61" s="213">
        <f>AA55</f>
        <v>3.4</v>
      </c>
      <c r="AB61" s="213">
        <f>AB55</f>
        <v>2.9</v>
      </c>
      <c r="AC61" s="213">
        <f>AC55</f>
        <v>2.4</v>
      </c>
      <c r="AD61" s="213">
        <f>AD55</f>
        <v>2.2999999999999998</v>
      </c>
      <c r="AE61" s="213">
        <f>AE55</f>
        <v>2.2999999999999998</v>
      </c>
      <c r="AF61" s="213">
        <f>AF55</f>
        <v>1.9</v>
      </c>
      <c r="AG61" s="213">
        <f>AG55</f>
        <v>1.6</v>
      </c>
      <c r="AH61" s="213">
        <f>AH55</f>
        <v>1.6</v>
      </c>
      <c r="AI61" s="213">
        <f>AI55</f>
        <v>1.4</v>
      </c>
      <c r="AJ61" s="213">
        <f>AJ55</f>
        <v>1.2</v>
      </c>
      <c r="AK61" s="213">
        <f>AK55</f>
        <v>1.1000000000000001</v>
      </c>
      <c r="AL61" s="221">
        <f>AL55</f>
        <v>0.4</v>
      </c>
      <c r="AM61" s="220">
        <f>AM55</f>
        <v>23.2</v>
      </c>
      <c r="AN61" s="219">
        <f>SUM(C61:AL61)</f>
        <v>249.50000000000003</v>
      </c>
    </row>
    <row r="62" spans="1:77" x14ac:dyDescent="0.2">
      <c r="A62" s="54"/>
      <c r="C62" s="69">
        <f>C61-C60</f>
        <v>-0.69999999999999929</v>
      </c>
      <c r="D62" s="69">
        <f>D61-D60</f>
        <v>2.5</v>
      </c>
      <c r="E62" s="69">
        <f>E61-E60</f>
        <v>-9.9999999999999645E-2</v>
      </c>
      <c r="F62" s="69">
        <f>F61-F60</f>
        <v>1.6000000000000014</v>
      </c>
      <c r="G62" s="69">
        <f>G61-G60</f>
        <v>2.9000000000000004</v>
      </c>
      <c r="H62" s="69">
        <f>H61-H60</f>
        <v>-1.6999999999999993</v>
      </c>
      <c r="I62" s="69">
        <f>I61-I60</f>
        <v>0.30000000000000071</v>
      </c>
      <c r="J62" s="69">
        <f>J61-J60</f>
        <v>-0.5</v>
      </c>
      <c r="K62" s="69">
        <f>K61-K60</f>
        <v>-9.9999999999999645E-2</v>
      </c>
      <c r="L62" s="69">
        <f>L61-L60</f>
        <v>-0.5</v>
      </c>
      <c r="M62" s="69">
        <f>M61-M60</f>
        <v>-1.0999999999999996</v>
      </c>
      <c r="N62" s="69">
        <f>N61-N60</f>
        <v>1</v>
      </c>
      <c r="O62" s="69">
        <f>O61-O60</f>
        <v>0</v>
      </c>
      <c r="P62" s="69">
        <f>P61-P60</f>
        <v>1</v>
      </c>
      <c r="Q62" s="69">
        <f>Q61-Q60</f>
        <v>1.4000000000000004</v>
      </c>
      <c r="R62" s="69">
        <f>R61-R60</f>
        <v>0.39999999999999947</v>
      </c>
      <c r="S62" s="69">
        <f>S61-S60</f>
        <v>1.2999999999999998</v>
      </c>
      <c r="T62" s="69">
        <f>T61-T60</f>
        <v>0.70000000000000018</v>
      </c>
      <c r="U62" s="69">
        <f>U61-U60</f>
        <v>-0.5</v>
      </c>
      <c r="V62" s="69">
        <f>V61-V60</f>
        <v>-0.39999999999999947</v>
      </c>
      <c r="W62" s="69">
        <f>W61-W60</f>
        <v>1.1999999999999997</v>
      </c>
      <c r="X62" s="69">
        <f>X61-X60</f>
        <v>0.60000000000000009</v>
      </c>
      <c r="Y62" s="69">
        <v>-0.60000000000000009</v>
      </c>
      <c r="Z62" s="69">
        <v>1</v>
      </c>
      <c r="AA62" s="69">
        <f>AA61-AA60</f>
        <v>0.79999999999999982</v>
      </c>
      <c r="AB62" s="69">
        <f>AB61-AB60</f>
        <v>-0.60000000000000009</v>
      </c>
      <c r="AC62" s="69">
        <f>AC61-AC60</f>
        <v>0.29999999999999982</v>
      </c>
      <c r="AD62" s="69">
        <f>AD61-AD60</f>
        <v>1.1999999999999997</v>
      </c>
      <c r="AE62" s="69">
        <f>AE61-AE60</f>
        <v>-0.60000000000000009</v>
      </c>
      <c r="AF62" s="69">
        <f>AF61-AF60</f>
        <v>-0.70000000000000018</v>
      </c>
      <c r="AG62" s="69">
        <f>AG61-AG60</f>
        <v>0.20000000000000018</v>
      </c>
      <c r="AH62" s="69">
        <f>AH61-AH60</f>
        <v>0.20000000000000018</v>
      </c>
      <c r="AI62" s="69">
        <f>AI61-AI60</f>
        <v>-1.1000000000000001</v>
      </c>
      <c r="AJ62" s="69">
        <f>AJ61-AJ60</f>
        <v>0.29999999999999993</v>
      </c>
      <c r="AK62" s="69">
        <f>AK61-AK60</f>
        <v>-0.39999999999999991</v>
      </c>
      <c r="AL62" s="69">
        <f>AL61-AL60</f>
        <v>-1.1000000000000001</v>
      </c>
      <c r="AM62" s="69">
        <f>AM61-AM60</f>
        <v>-3.9000000000000021</v>
      </c>
      <c r="AO62" s="29"/>
    </row>
    <row r="63" spans="1:77" x14ac:dyDescent="0.2">
      <c r="A63" s="122"/>
      <c r="AO63" s="29"/>
    </row>
    <row r="64" spans="1:77" x14ac:dyDescent="0.2">
      <c r="A64" s="122"/>
      <c r="B64" s="6" t="s">
        <v>376</v>
      </c>
      <c r="C64" s="1" t="s">
        <v>375</v>
      </c>
      <c r="D64" s="1"/>
      <c r="E64" s="136"/>
      <c r="F64" s="1"/>
      <c r="G64" s="1"/>
      <c r="H64" s="1"/>
      <c r="I64" s="1"/>
      <c r="J64" s="1"/>
      <c r="K64" s="1"/>
      <c r="L64" s="1"/>
      <c r="M64" s="1"/>
      <c r="N64" s="2"/>
      <c r="T64" s="212"/>
      <c r="U64" s="212"/>
      <c r="V64" s="212"/>
      <c r="W64" s="212"/>
      <c r="X64" s="212"/>
      <c r="AI64" s="212"/>
      <c r="AJ64" s="212"/>
      <c r="AK64" s="212"/>
      <c r="AL64" s="212"/>
      <c r="AO64" s="29"/>
    </row>
    <row r="65" spans="1:77" ht="64.8" x14ac:dyDescent="0.2">
      <c r="A65" s="105" t="s">
        <v>371</v>
      </c>
      <c r="B65" s="9" t="s">
        <v>1</v>
      </c>
      <c r="C65" s="218" t="s">
        <v>370</v>
      </c>
      <c r="D65" s="217" t="s">
        <v>369</v>
      </c>
      <c r="E65" s="217" t="s">
        <v>368</v>
      </c>
      <c r="F65" s="217" t="s">
        <v>367</v>
      </c>
      <c r="G65" s="217" t="s">
        <v>366</v>
      </c>
      <c r="H65" s="217" t="s">
        <v>365</v>
      </c>
      <c r="I65" s="217" t="s">
        <v>364</v>
      </c>
      <c r="J65" s="217" t="s">
        <v>331</v>
      </c>
      <c r="K65" s="11" t="s">
        <v>363</v>
      </c>
      <c r="L65" s="217" t="s">
        <v>362</v>
      </c>
      <c r="M65" s="217" t="s">
        <v>361</v>
      </c>
      <c r="N65" s="217" t="s">
        <v>360</v>
      </c>
      <c r="O65" s="217" t="s">
        <v>359</v>
      </c>
      <c r="P65" s="217" t="s">
        <v>358</v>
      </c>
      <c r="Q65" s="217" t="s">
        <v>357</v>
      </c>
      <c r="R65" s="217" t="s">
        <v>356</v>
      </c>
      <c r="S65" s="217" t="s">
        <v>355</v>
      </c>
      <c r="T65" s="11" t="s">
        <v>354</v>
      </c>
      <c r="U65" s="217" t="s">
        <v>353</v>
      </c>
      <c r="V65" s="11" t="s">
        <v>352</v>
      </c>
      <c r="W65" s="217" t="s">
        <v>351</v>
      </c>
      <c r="X65" s="217" t="s">
        <v>350</v>
      </c>
      <c r="Y65" s="217" t="s">
        <v>349</v>
      </c>
      <c r="Z65" s="217" t="s">
        <v>348</v>
      </c>
      <c r="AA65" s="217" t="s">
        <v>347</v>
      </c>
      <c r="AB65" s="217" t="s">
        <v>346</v>
      </c>
      <c r="AC65" s="217" t="s">
        <v>345</v>
      </c>
      <c r="AD65" s="217" t="s">
        <v>344</v>
      </c>
      <c r="AE65" s="217" t="s">
        <v>343</v>
      </c>
      <c r="AF65" s="217" t="s">
        <v>342</v>
      </c>
      <c r="AG65" s="217" t="s">
        <v>341</v>
      </c>
      <c r="AH65" s="217" t="s">
        <v>340</v>
      </c>
      <c r="AI65" s="217" t="s">
        <v>339</v>
      </c>
      <c r="AJ65" s="11" t="s">
        <v>338</v>
      </c>
      <c r="AK65" s="217" t="s">
        <v>337</v>
      </c>
      <c r="AL65" s="216" t="s">
        <v>336</v>
      </c>
      <c r="AM65" s="44" t="s">
        <v>0</v>
      </c>
      <c r="AN65" s="8" t="s">
        <v>269</v>
      </c>
      <c r="AO65" s="29"/>
    </row>
    <row r="66" spans="1:77" x14ac:dyDescent="0.2">
      <c r="A66" s="122"/>
      <c r="B66" s="18">
        <v>1644</v>
      </c>
      <c r="C66" s="165">
        <v>202</v>
      </c>
      <c r="D66" s="164">
        <v>96</v>
      </c>
      <c r="E66" s="164">
        <v>119</v>
      </c>
      <c r="F66" s="164">
        <v>122</v>
      </c>
      <c r="G66" s="164">
        <v>173</v>
      </c>
      <c r="H66" s="164">
        <v>134</v>
      </c>
      <c r="I66" s="164">
        <v>101</v>
      </c>
      <c r="J66" s="164">
        <v>180</v>
      </c>
      <c r="K66" s="164">
        <v>60</v>
      </c>
      <c r="L66" s="164">
        <v>49</v>
      </c>
      <c r="M66" s="164">
        <v>29</v>
      </c>
      <c r="N66" s="164">
        <v>211</v>
      </c>
      <c r="O66" s="164">
        <v>100</v>
      </c>
      <c r="P66" s="164">
        <v>356</v>
      </c>
      <c r="Q66" s="31">
        <v>236</v>
      </c>
      <c r="R66" s="31">
        <v>161</v>
      </c>
      <c r="S66" s="31">
        <v>179</v>
      </c>
      <c r="T66" s="31">
        <v>67</v>
      </c>
      <c r="U66" s="164">
        <v>170</v>
      </c>
      <c r="V66" s="164">
        <v>127</v>
      </c>
      <c r="W66" s="164">
        <v>137</v>
      </c>
      <c r="X66" s="164">
        <v>107</v>
      </c>
      <c r="Y66" s="164">
        <v>134</v>
      </c>
      <c r="Z66" s="164">
        <v>95</v>
      </c>
      <c r="AA66" s="164">
        <v>38</v>
      </c>
      <c r="AB66" s="164">
        <v>193</v>
      </c>
      <c r="AC66" s="164">
        <v>74</v>
      </c>
      <c r="AD66" s="164">
        <v>43</v>
      </c>
      <c r="AE66" s="164">
        <v>295</v>
      </c>
      <c r="AF66" s="164">
        <v>105</v>
      </c>
      <c r="AG66" s="164">
        <v>123</v>
      </c>
      <c r="AH66" s="164">
        <v>38</v>
      </c>
      <c r="AI66" s="164">
        <v>61</v>
      </c>
      <c r="AJ66" s="164">
        <v>53</v>
      </c>
      <c r="AK66" s="164">
        <v>374</v>
      </c>
      <c r="AL66" s="162">
        <v>197</v>
      </c>
      <c r="AM66" s="211">
        <v>320</v>
      </c>
      <c r="AN66" s="8">
        <f>SUM(C66:AM66)</f>
        <v>5259</v>
      </c>
      <c r="AO66" s="29"/>
    </row>
    <row r="67" spans="1:77" x14ac:dyDescent="0.2">
      <c r="A67" s="122"/>
      <c r="B67" s="35">
        <v>100</v>
      </c>
      <c r="C67" s="14">
        <v>12.3</v>
      </c>
      <c r="D67" s="15">
        <v>5.8</v>
      </c>
      <c r="E67" s="15">
        <v>7.2</v>
      </c>
      <c r="F67" s="15">
        <v>7.4</v>
      </c>
      <c r="G67" s="15">
        <v>10.5</v>
      </c>
      <c r="H67" s="15">
        <v>8.1999999999999993</v>
      </c>
      <c r="I67" s="15">
        <v>6.1</v>
      </c>
      <c r="J67" s="15">
        <v>10.9</v>
      </c>
      <c r="K67" s="15">
        <v>3.6</v>
      </c>
      <c r="L67" s="15">
        <v>3</v>
      </c>
      <c r="M67" s="15">
        <v>1.8</v>
      </c>
      <c r="N67" s="15">
        <v>12.8</v>
      </c>
      <c r="O67" s="15">
        <v>6.1</v>
      </c>
      <c r="P67" s="15">
        <v>21.7</v>
      </c>
      <c r="Q67" s="15">
        <v>14.4</v>
      </c>
      <c r="R67" s="15">
        <v>9.8000000000000007</v>
      </c>
      <c r="S67" s="15">
        <v>10.9</v>
      </c>
      <c r="T67" s="15">
        <v>4.0999999999999996</v>
      </c>
      <c r="U67" s="15">
        <v>10.3</v>
      </c>
      <c r="V67" s="15">
        <v>7.7</v>
      </c>
      <c r="W67" s="15">
        <v>8.3000000000000007</v>
      </c>
      <c r="X67" s="15">
        <v>6.5</v>
      </c>
      <c r="Y67" s="15">
        <v>8.1999999999999993</v>
      </c>
      <c r="Z67" s="15">
        <v>5.8</v>
      </c>
      <c r="AA67" s="15">
        <v>2.2999999999999998</v>
      </c>
      <c r="AB67" s="15">
        <v>11.7</v>
      </c>
      <c r="AC67" s="15">
        <v>4.5</v>
      </c>
      <c r="AD67" s="15">
        <v>2.6</v>
      </c>
      <c r="AE67" s="15">
        <v>17.899999999999999</v>
      </c>
      <c r="AF67" s="15">
        <v>6.4</v>
      </c>
      <c r="AG67" s="15">
        <v>7.5</v>
      </c>
      <c r="AH67" s="15">
        <v>2.2999999999999998</v>
      </c>
      <c r="AI67" s="15">
        <v>3.7</v>
      </c>
      <c r="AJ67" s="15">
        <v>3.2</v>
      </c>
      <c r="AK67" s="15">
        <v>22.7</v>
      </c>
      <c r="AL67" s="16">
        <v>12</v>
      </c>
      <c r="AM67" s="210">
        <v>19.5</v>
      </c>
      <c r="AN67" s="8">
        <f>SUM(C67:AL67)</f>
        <v>300.2</v>
      </c>
      <c r="AO67" s="29"/>
    </row>
    <row r="68" spans="1:77" s="176" customFormat="1" x14ac:dyDescent="0.2">
      <c r="A68" s="180"/>
      <c r="B68" s="48" t="s">
        <v>92</v>
      </c>
      <c r="C68" s="177">
        <f>_xlfn.RANK.EQ(C67,$C$67:$AL$67,0)+COUNTIF($C$67:C67,C67)-1</f>
        <v>6</v>
      </c>
      <c r="D68" s="177">
        <f>_xlfn.RANK.EQ(D67,$C$67:$AL$67,0)+COUNTIF($C$67:D67,D67)-1</f>
        <v>25</v>
      </c>
      <c r="E68" s="177">
        <f>_xlfn.RANK.EQ(E67,$C$67:$AL$67,0)+COUNTIF($C$67:E67,E67)-1</f>
        <v>20</v>
      </c>
      <c r="F68" s="177">
        <f>_xlfn.RANK.EQ(F67,$C$67:$AL$67,0)+COUNTIF($C$67:F67,F67)-1</f>
        <v>19</v>
      </c>
      <c r="G68" s="177">
        <f>_xlfn.RANK.EQ(G67,$C$67:$AL$67,0)+COUNTIF($C$67:G67,G67)-1</f>
        <v>11</v>
      </c>
      <c r="H68" s="177">
        <f>_xlfn.RANK.EQ(H67,$C$67:$AL$67,0)+COUNTIF($C$67:H67,H67)-1</f>
        <v>15</v>
      </c>
      <c r="I68" s="177">
        <f>_xlfn.RANK.EQ(I67,$C$67:$AL$67,0)+COUNTIF($C$67:I67,I67)-1</f>
        <v>23</v>
      </c>
      <c r="J68" s="177">
        <f>_xlfn.RANK.EQ(J67,$C$67:$AL$67,0)+COUNTIF($C$67:J67,J67)-1</f>
        <v>9</v>
      </c>
      <c r="K68" s="177">
        <f>_xlfn.RANK.EQ(K67,$C$67:$AL$67,0)+COUNTIF($C$67:K67,K67)-1</f>
        <v>30</v>
      </c>
      <c r="L68" s="177">
        <f>_xlfn.RANK.EQ(L67,$C$67:$AL$67,0)+COUNTIF($C$67:L67,L67)-1</f>
        <v>32</v>
      </c>
      <c r="M68" s="177">
        <f>_xlfn.RANK.EQ(M67,$C$67:$AL$67,0)+COUNTIF($C$67:M67,M67)-1</f>
        <v>36</v>
      </c>
      <c r="N68" s="177">
        <f>_xlfn.RANK.EQ(N67,$C$67:$AL$67,0)+COUNTIF($C$67:N67,N67)-1</f>
        <v>5</v>
      </c>
      <c r="O68" s="177">
        <f>_xlfn.RANK.EQ(O67,$C$67:$AL$67,0)+COUNTIF($C$67:O67,O67)-1</f>
        <v>24</v>
      </c>
      <c r="P68" s="177">
        <f>_xlfn.RANK.EQ(P67,$C$67:$AL$67,0)+COUNTIF($C$67:P67,P67)-1</f>
        <v>2</v>
      </c>
      <c r="Q68" s="177">
        <f>_xlfn.RANK.EQ(Q67,$C$67:$AL$67,0)+COUNTIF($C$67:Q67,Q67)-1</f>
        <v>4</v>
      </c>
      <c r="R68" s="177">
        <f>_xlfn.RANK.EQ(R67,$C$67:$AL$67,0)+COUNTIF($C$67:R67,R67)-1</f>
        <v>13</v>
      </c>
      <c r="S68" s="177">
        <f>_xlfn.RANK.EQ(S67,$C$67:$AL$67,0)+COUNTIF($C$67:S67,S67)-1</f>
        <v>10</v>
      </c>
      <c r="T68" s="177">
        <f>_xlfn.RANK.EQ(T67,$C$67:$AL$67,0)+COUNTIF($C$67:T67,T67)-1</f>
        <v>28</v>
      </c>
      <c r="U68" s="177">
        <f>_xlfn.RANK.EQ(U67,$C$67:$AL$67,0)+COUNTIF($C$67:U67,U67)-1</f>
        <v>12</v>
      </c>
      <c r="V68" s="177">
        <f>_xlfn.RANK.EQ(V67,$C$67:$AL$67,0)+COUNTIF($C$67:V67,V67)-1</f>
        <v>17</v>
      </c>
      <c r="W68" s="177">
        <f>_xlfn.RANK.EQ(W67,$C$67:$AL$67,0)+COUNTIF($C$67:W67,W67)-1</f>
        <v>14</v>
      </c>
      <c r="X68" s="177">
        <f>_xlfn.RANK.EQ(X67,$C$67:$AL$67,0)+COUNTIF($C$67:X67,X67)-1</f>
        <v>21</v>
      </c>
      <c r="Y68" s="177">
        <f>_xlfn.RANK.EQ(Y67,$C$67:$AL$67,0)+COUNTIF($C$67:Y67,Y67)-1</f>
        <v>16</v>
      </c>
      <c r="Z68" s="177">
        <f>_xlfn.RANK.EQ(Z67,$C$67:$AL$67,0)+COUNTIF($C$67:Z67,Z67)-1</f>
        <v>26</v>
      </c>
      <c r="AA68" s="177">
        <f>_xlfn.RANK.EQ(AA67,$C$67:$AL$67,0)+COUNTIF($C$67:AA67,AA67)-1</f>
        <v>34</v>
      </c>
      <c r="AB68" s="177">
        <f>_xlfn.RANK.EQ(AB67,$C$67:$AL$67,0)+COUNTIF($C$67:AB67,AB67)-1</f>
        <v>8</v>
      </c>
      <c r="AC68" s="177">
        <f>_xlfn.RANK.EQ(AC67,$C$67:$AL$67,0)+COUNTIF($C$67:AC67,AC67)-1</f>
        <v>27</v>
      </c>
      <c r="AD68" s="177">
        <f>_xlfn.RANK.EQ(AD67,$C$67:$AL$67,0)+COUNTIF($C$67:AD67,AD67)-1</f>
        <v>33</v>
      </c>
      <c r="AE68" s="177">
        <f>_xlfn.RANK.EQ(AE67,$C$67:$AL$67,0)+COUNTIF($C$67:AE67,AE67)-1</f>
        <v>3</v>
      </c>
      <c r="AF68" s="177">
        <f>_xlfn.RANK.EQ(AF67,$C$67:$AL$67,0)+COUNTIF($C$67:AF67,AF67)-1</f>
        <v>22</v>
      </c>
      <c r="AG68" s="177">
        <f>_xlfn.RANK.EQ(AG67,$C$67:$AL$67,0)+COUNTIF($C$67:AG67,AG67)-1</f>
        <v>18</v>
      </c>
      <c r="AH68" s="177">
        <f>_xlfn.RANK.EQ(AH67,$C$67:$AL$67,0)+COUNTIF($C$67:AH67,AH67)-1</f>
        <v>35</v>
      </c>
      <c r="AI68" s="177">
        <f>_xlfn.RANK.EQ(AI67,$C$67:$AL$67,0)+COUNTIF($C$67:AI67,AI67)-1</f>
        <v>29</v>
      </c>
      <c r="AJ68" s="177">
        <f>_xlfn.RANK.EQ(AJ67,$C$67:$AL$67,0)+COUNTIF($C$67:AJ67,AJ67)-1</f>
        <v>31</v>
      </c>
      <c r="AK68" s="177">
        <f>_xlfn.RANK.EQ(AK67,$C$67:$AL$67,0)+COUNTIF($C$67:AK67,AK67)-1</f>
        <v>1</v>
      </c>
      <c r="AL68" s="177">
        <f>_xlfn.RANK.EQ(AL67,$C$67:$AL$67,0)+COUNTIF($C$67:AL67,AL67)-1</f>
        <v>7</v>
      </c>
      <c r="AM68" s="177">
        <v>37</v>
      </c>
      <c r="AN68" s="177"/>
      <c r="AO68" s="177"/>
      <c r="AP68" s="177"/>
      <c r="AQ68" s="177"/>
    </row>
    <row r="69" spans="1:77" x14ac:dyDescent="0.2">
      <c r="A69" s="54"/>
      <c r="B69" s="101" t="s">
        <v>141</v>
      </c>
      <c r="C69" s="170"/>
      <c r="D69" s="170"/>
      <c r="E69" s="215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8"/>
      <c r="AK69" s="8"/>
      <c r="AL69" s="8"/>
      <c r="AM69" s="8"/>
      <c r="AO69" s="29"/>
    </row>
    <row r="70" spans="1:77" ht="64.8" x14ac:dyDescent="0.2">
      <c r="A70" s="54"/>
      <c r="B70" s="9"/>
      <c r="C70" s="10" t="str">
        <f>INDEX($C$65:$AM$67,1,MATCH(C$73,$C$68:$AM$68,0))</f>
        <v>若者の県内定着</v>
      </c>
      <c r="D70" s="11" t="str">
        <f>INDEX($C$65:$AM$67,1,MATCH(D$73,$C$68:$AM$68,0))</f>
        <v>少子化対策</v>
      </c>
      <c r="E70" s="11" t="str">
        <f>INDEX($C$65:$AM$67,1,MATCH(E$73,$C$68:$AM$68,0))</f>
        <v>公共交通の充実</v>
      </c>
      <c r="F70" s="11" t="str">
        <f>INDEX($C$65:$AM$67,1,MATCH(F$73,$C$68:$AM$68,0))</f>
        <v>子育て支援</v>
      </c>
      <c r="G70" s="11" t="str">
        <f>INDEX($C$65:$AM$67,1,MATCH(G$73,$C$68:$AM$68,0))</f>
        <v>高齢者福祉</v>
      </c>
      <c r="H70" s="11" t="str">
        <f>INDEX($C$65:$AM$67,1,MATCH(H$73,$C$68:$AM$68,0))</f>
        <v>防災対策</v>
      </c>
      <c r="I70" s="11" t="str">
        <f>INDEX($C$65:$AM$67,1,MATCH(I$73,$C$68:$AM$68,0))</f>
        <v>県外からの移住・定住の促進</v>
      </c>
      <c r="J70" s="11" t="str">
        <f>INDEX($C$65:$AM$67,1,MATCH(J$73,$C$68:$AM$68,0))</f>
        <v>道路整備・維持管理</v>
      </c>
      <c r="K70" s="11" t="str">
        <f>INDEX($C$65:$AM$67,1,MATCH(K$73,$C$68:$AM$68,0))</f>
        <v>地域医療の確保</v>
      </c>
      <c r="L70" s="11" t="str">
        <f>INDEX($C$65:$AM$67,1,MATCH(L$73,$C$68:$AM$68,0))</f>
        <v>企業誘致</v>
      </c>
      <c r="M70" s="11" t="str">
        <f>INDEX($C$65:$AM$67,1,MATCH(M$73,$C$68:$AM$68,0))</f>
        <v>消費者保護</v>
      </c>
      <c r="N70" s="11" t="str">
        <f>INDEX($C$65:$AM$67,1,MATCH(N$73,$C$68:$AM$68,0))</f>
        <v>観光振興</v>
      </c>
      <c r="O70" s="11" t="str">
        <f>INDEX($C$65:$AM$67,1,MATCH(O$73,$C$68:$AM$68,0))</f>
        <v>中小企業支援</v>
      </c>
      <c r="P70" s="11" t="str">
        <f>INDEX($C$65:$AM$67,1,MATCH(P$73,$C$68:$AM$68,0))</f>
        <v>労働環境改善</v>
      </c>
      <c r="Q70" s="11" t="str">
        <f>INDEX($C$65:$AM$67,1,MATCH(Q$73,$C$68:$AM$68,0))</f>
        <v>防犯・交通安全対策</v>
      </c>
      <c r="R70" s="11" t="str">
        <f>INDEX($C$65:$AM$67,1,MATCH(R$73,$C$68:$AM$68,0))</f>
        <v>女性の活躍推進</v>
      </c>
      <c r="S70" s="11" t="str">
        <f>INDEX($C$65:$AM$67,1,MATCH(S$73,$C$68:$AM$68,0))</f>
        <v>就労支援</v>
      </c>
      <c r="T70" s="11" t="str">
        <f>INDEX($C$65:$AM$67,1,MATCH(T$73,$C$68:$AM$68,0))</f>
        <v>学校教育の充実</v>
      </c>
      <c r="U70" s="11" t="str">
        <f>INDEX($C$65:$AM$67,1,MATCH(U$73,$C$68:$AM$68,0))</f>
        <v>廃棄物対策</v>
      </c>
      <c r="V70" s="11" t="str">
        <f>INDEX($C$65:$AM$67,1,MATCH(V$73,$C$68:$AM$68,0))</f>
        <v>住環境保全</v>
      </c>
      <c r="W70" s="11" t="str">
        <f>INDEX($C$65:$AM$67,1,MATCH(W$73,$C$68:$AM$68,0))</f>
        <v>様々な産業を担う人材の育成</v>
      </c>
      <c r="X70" s="11" t="str">
        <f>INDEX($C$65:$AM$67,1,MATCH(X$73,$C$68:$AM$68,0))</f>
        <v>公園整備</v>
      </c>
      <c r="Y70" s="11" t="str">
        <f>INDEX($C$65:$AM$67,1,MATCH(Y$73,$C$68:$AM$68,0))</f>
        <v>地域コミュニティの活性化</v>
      </c>
      <c r="Z70" s="11" t="str">
        <f>INDEX($C$65:$AM$67,1,MATCH(Z$73,$C$68:$AM$68,0))</f>
        <v>障がい者福祉</v>
      </c>
      <c r="AA70" s="11" t="str">
        <f>INDEX($C$65:$AM$67,1,MATCH(AA$73,$C$68:$AM$68,0))</f>
        <v>自然環境保全</v>
      </c>
      <c r="AB70" s="11" t="str">
        <f>INDEX($C$65:$AM$67,1,MATCH(AB$73,$C$68:$AM$68,0))</f>
        <v>農業・畜産業・水産業振興</v>
      </c>
      <c r="AC70" s="11" t="str">
        <f>INDEX($C$65:$AM$67,1,MATCH(AC$73,$C$68:$AM$68,0))</f>
        <v>河川整備・維持管理</v>
      </c>
      <c r="AD70" s="11" t="str">
        <f>INDEX($C$65:$AM$67,1,MATCH(AD$73,$C$68:$AM$68,0))</f>
        <v>成長産業分野の振興</v>
      </c>
      <c r="AE70" s="11" t="str">
        <f>INDEX($C$65:$AM$67,1,MATCH(AE$73,$C$68:$AM$68,0))</f>
        <v>文化・芸術の振興</v>
      </c>
      <c r="AF70" s="11" t="str">
        <f>INDEX($C$65:$AM$67,1,MATCH(AF$73,$C$68:$AM$68,0))</f>
        <v>健康増進</v>
      </c>
      <c r="AG70" s="11" t="str">
        <f>INDEX($C$65:$AM$67,1,MATCH(AG$73,$C$68:$AM$68,0))</f>
        <v>スポーツやレクリエーション
　　　　　　　　　　　　の推進</v>
      </c>
      <c r="AH70" s="11" t="str">
        <f>INDEX($C$65:$AM$67,1,MATCH(AH$73,$C$68:$AM$68,0))</f>
        <v>食品の安全対策</v>
      </c>
      <c r="AI70" s="83" t="str">
        <f>INDEX($C$65:$AM$67,1,MATCH(AI$73,$C$68:$AM$68,0))</f>
        <v>砂防対策（土砂崩れなど）</v>
      </c>
      <c r="AJ70" s="11" t="str">
        <f>INDEX($C$65:$AM$67,1,MATCH(AJ$73,$C$68:$AM$68,0))</f>
        <v>林業振興</v>
      </c>
      <c r="AK70" s="11" t="str">
        <f>INDEX($C$65:$AM$67,1,MATCH(AK$73,$C$68:$AM$68,0))</f>
        <v>社会教育・生涯学習の充実</v>
      </c>
      <c r="AL70" s="12" t="str">
        <f>INDEX($C$65:$AM$67,1,MATCH(AL$73,$C$68:$AM$68,0))</f>
        <v>薬物対策</v>
      </c>
      <c r="AM70" s="44" t="str">
        <f>INDEX($C$65:$AM$67,1,MATCH(AM$73,$C$68:$AM$68,0))</f>
        <v>無回答</v>
      </c>
      <c r="AO70" s="29"/>
    </row>
    <row r="71" spans="1:77" x14ac:dyDescent="0.2">
      <c r="A71" s="54"/>
      <c r="B71" s="18">
        <v>1699</v>
      </c>
      <c r="C71" s="97">
        <f>INDEX($C$65:$AM$67,2,MATCH(C$73,$C$68:$AM$68,0))</f>
        <v>374</v>
      </c>
      <c r="D71" s="95">
        <f>INDEX($C$65:$AM$67,2,MATCH(D$73,$C$68:$AM$68,0))</f>
        <v>356</v>
      </c>
      <c r="E71" s="95">
        <f>INDEX($C$65:$AM$67,2,MATCH(E$73,$C$68:$AM$68,0))</f>
        <v>295</v>
      </c>
      <c r="F71" s="95">
        <f>INDEX($C$65:$AM$67,2,MATCH(F$73,$C$68:$AM$68,0))</f>
        <v>236</v>
      </c>
      <c r="G71" s="95">
        <f>INDEX($C$65:$AM$67,2,MATCH(G$73,$C$68:$AM$68,0))</f>
        <v>211</v>
      </c>
      <c r="H71" s="95">
        <f>INDEX($C$65:$AM$67,2,MATCH(H$73,$C$68:$AM$68,0))</f>
        <v>202</v>
      </c>
      <c r="I71" s="95">
        <f>INDEX($C$65:$AM$67,2,MATCH(I$73,$C$68:$AM$68,0))</f>
        <v>197</v>
      </c>
      <c r="J71" s="95">
        <f>INDEX($C$65:$AM$67,2,MATCH(J$73,$C$68:$AM$68,0))</f>
        <v>193</v>
      </c>
      <c r="K71" s="95">
        <f>INDEX($C$65:$AM$67,2,MATCH(K$73,$C$68:$AM$68,0))</f>
        <v>180</v>
      </c>
      <c r="L71" s="95">
        <f>INDEX($C$65:$AM$67,2,MATCH(L$73,$C$68:$AM$68,0))</f>
        <v>179</v>
      </c>
      <c r="M71" s="95">
        <f>INDEX($C$65:$AM$67,2,MATCH(M$73,$C$68:$AM$68,0))</f>
        <v>173</v>
      </c>
      <c r="N71" s="95">
        <f>INDEX($C$65:$AM$67,2,MATCH(N$73,$C$68:$AM$68,0))</f>
        <v>170</v>
      </c>
      <c r="O71" s="95">
        <f>INDEX($C$65:$AM$67,2,MATCH(O$73,$C$68:$AM$68,0))</f>
        <v>161</v>
      </c>
      <c r="P71" s="95">
        <f>INDEX($C$65:$AM$67,2,MATCH(P$73,$C$68:$AM$68,0))</f>
        <v>137</v>
      </c>
      <c r="Q71" s="134">
        <f>INDEX($C$65:$AM$67,2,MATCH(Q$73,$C$68:$AM$68,0))</f>
        <v>134</v>
      </c>
      <c r="R71" s="134">
        <f>INDEX($C$65:$AM$67,2,MATCH(R$73,$C$68:$AM$68,0))</f>
        <v>134</v>
      </c>
      <c r="S71" s="134">
        <f>INDEX($C$65:$AM$67,2,MATCH(S$73,$C$68:$AM$68,0))</f>
        <v>127</v>
      </c>
      <c r="T71" s="134">
        <f>INDEX($C$65:$AM$67,2,MATCH(T$73,$C$68:$AM$68,0))</f>
        <v>123</v>
      </c>
      <c r="U71" s="95">
        <f>INDEX($C$65:$AM$67,2,MATCH(U$73,$C$68:$AM$68,0))</f>
        <v>122</v>
      </c>
      <c r="V71" s="95">
        <f>INDEX($C$65:$AM$67,2,MATCH(V$73,$C$68:$AM$68,0))</f>
        <v>119</v>
      </c>
      <c r="W71" s="95">
        <f>INDEX($C$65:$AM$67,2,MATCH(W$73,$C$68:$AM$68,0))</f>
        <v>107</v>
      </c>
      <c r="X71" s="95">
        <f>INDEX($C$65:$AM$67,2,MATCH(X$73,$C$68:$AM$68,0))</f>
        <v>105</v>
      </c>
      <c r="Y71" s="95">
        <f>INDEX($C$65:$AM$67,2,MATCH(Y$73,$C$68:$AM$68,0))</f>
        <v>101</v>
      </c>
      <c r="Z71" s="95">
        <f>INDEX($C$65:$AM$67,2,MATCH(Z$73,$C$68:$AM$68,0))</f>
        <v>100</v>
      </c>
      <c r="AA71" s="95">
        <f>INDEX($C$65:$AM$67,2,MATCH(AA$73,$C$68:$AM$68,0))</f>
        <v>96</v>
      </c>
      <c r="AB71" s="95">
        <f>INDEX($C$65:$AM$67,2,MATCH(AB$73,$C$68:$AM$68,0))</f>
        <v>95</v>
      </c>
      <c r="AC71" s="95">
        <f>INDEX($C$65:$AM$67,2,MATCH(AC$73,$C$68:$AM$68,0))</f>
        <v>74</v>
      </c>
      <c r="AD71" s="95">
        <f>INDEX($C$65:$AM$67,2,MATCH(AD$73,$C$68:$AM$68,0))</f>
        <v>67</v>
      </c>
      <c r="AE71" s="95">
        <f>INDEX($C$65:$AM$67,2,MATCH(AE$73,$C$68:$AM$68,0))</f>
        <v>61</v>
      </c>
      <c r="AF71" s="95">
        <f>INDEX($C$65:$AM$67,2,MATCH(AF$73,$C$68:$AM$68,0))</f>
        <v>60</v>
      </c>
      <c r="AG71" s="95">
        <f>INDEX($C$65:$AM$67,2,MATCH(AG$73,$C$68:$AM$68,0))</f>
        <v>53</v>
      </c>
      <c r="AH71" s="95">
        <f>INDEX($C$65:$AM$67,2,MATCH(AH$73,$C$68:$AM$68,0))</f>
        <v>49</v>
      </c>
      <c r="AI71" s="95">
        <f>INDEX($C$65:$AM$67,2,MATCH(AI$73,$C$68:$AM$68,0))</f>
        <v>43</v>
      </c>
      <c r="AJ71" s="95">
        <f>INDEX($C$65:$AM$67,2,MATCH(AJ$73,$C$68:$AM$68,0))</f>
        <v>38</v>
      </c>
      <c r="AK71" s="95">
        <f>INDEX($C$65:$AM$67,2,MATCH(AK$73,$C$68:$AM$68,0))</f>
        <v>38</v>
      </c>
      <c r="AL71" s="93">
        <f>INDEX($C$65:$AM$67,2,MATCH(AL$73,$C$68:$AM$68,0))</f>
        <v>29</v>
      </c>
      <c r="AM71" s="209">
        <f>INDEX($C$65:$AM$67,2,MATCH(AM$73,$C$68:$AM$68,0))</f>
        <v>320</v>
      </c>
      <c r="AN71" s="8">
        <f>SUM(C71:AM71)</f>
        <v>5259</v>
      </c>
      <c r="AO71" s="29"/>
    </row>
    <row r="72" spans="1:77" ht="13.5" customHeight="1" x14ac:dyDescent="0.2">
      <c r="A72" s="54"/>
      <c r="B72" s="35">
        <v>100</v>
      </c>
      <c r="C72" s="91">
        <f>INDEX($C$65:$AM$67,3,MATCH(C$73,$C$68:$AM$68,0))</f>
        <v>22.7</v>
      </c>
      <c r="D72" s="89">
        <f>INDEX($C$65:$AM$67,3,MATCH(D$73,$C$68:$AM$68,0))</f>
        <v>21.7</v>
      </c>
      <c r="E72" s="89">
        <f>INDEX($C$65:$AM$67,3,MATCH(E$73,$C$68:$AM$68,0))</f>
        <v>17.899999999999999</v>
      </c>
      <c r="F72" s="89">
        <f>INDEX($C$65:$AM$67,3,MATCH(F$73,$C$68:$AM$68,0))</f>
        <v>14.4</v>
      </c>
      <c r="G72" s="89">
        <f>INDEX($C$65:$AM$67,3,MATCH(G$73,$C$68:$AM$68,0))</f>
        <v>12.8</v>
      </c>
      <c r="H72" s="89">
        <f>INDEX($C$65:$AM$67,3,MATCH(H$73,$C$68:$AM$68,0))</f>
        <v>12.3</v>
      </c>
      <c r="I72" s="89">
        <f>INDEX($C$65:$AM$67,3,MATCH(I$73,$C$68:$AM$68,0))</f>
        <v>12</v>
      </c>
      <c r="J72" s="89">
        <f>INDEX($C$65:$AM$67,3,MATCH(J$73,$C$68:$AM$68,0))</f>
        <v>11.7</v>
      </c>
      <c r="K72" s="89">
        <f>INDEX($C$65:$AM$67,3,MATCH(K$73,$C$68:$AM$68,0))</f>
        <v>10.9</v>
      </c>
      <c r="L72" s="89">
        <f>INDEX($C$65:$AM$67,3,MATCH(L$73,$C$68:$AM$68,0))</f>
        <v>10.9</v>
      </c>
      <c r="M72" s="89">
        <f>INDEX($C$65:$AM$67,3,MATCH(M$73,$C$68:$AM$68,0))</f>
        <v>10.5</v>
      </c>
      <c r="N72" s="89">
        <f>INDEX($C$65:$AM$67,3,MATCH(N$73,$C$68:$AM$68,0))</f>
        <v>10.3</v>
      </c>
      <c r="O72" s="89">
        <f>INDEX($C$65:$AM$67,3,MATCH(O$73,$C$68:$AM$68,0))</f>
        <v>9.8000000000000007</v>
      </c>
      <c r="P72" s="89">
        <f>INDEX($C$65:$AM$67,3,MATCH(P$73,$C$68:$AM$68,0))</f>
        <v>8.3000000000000007</v>
      </c>
      <c r="Q72" s="89">
        <f>INDEX($C$65:$AM$67,3,MATCH(Q$73,$C$68:$AM$68,0))</f>
        <v>8.1999999999999993</v>
      </c>
      <c r="R72" s="89">
        <f>INDEX($C$65:$AM$67,3,MATCH(R$73,$C$68:$AM$68,0))</f>
        <v>8.1999999999999993</v>
      </c>
      <c r="S72" s="89">
        <f>INDEX($C$65:$AM$67,3,MATCH(S$73,$C$68:$AM$68,0))</f>
        <v>7.7</v>
      </c>
      <c r="T72" s="89">
        <f>INDEX($C$65:$AM$67,3,MATCH(T$73,$C$68:$AM$68,0))</f>
        <v>7.5</v>
      </c>
      <c r="U72" s="89">
        <f>INDEX($C$65:$AM$67,3,MATCH(U$73,$C$68:$AM$68,0))</f>
        <v>7.4</v>
      </c>
      <c r="V72" s="89">
        <f>INDEX($C$65:$AM$67,3,MATCH(V$73,$C$68:$AM$68,0))</f>
        <v>7.2</v>
      </c>
      <c r="W72" s="89">
        <f>INDEX($C$65:$AM$67,3,MATCH(W$73,$C$68:$AM$68,0))</f>
        <v>6.5</v>
      </c>
      <c r="X72" s="89">
        <f>INDEX($C$65:$AM$67,3,MATCH(X$73,$C$68:$AM$68,0))</f>
        <v>6.4</v>
      </c>
      <c r="Y72" s="89">
        <f>INDEX($C$65:$AM$67,3,MATCH(Y$73,$C$68:$AM$68,0))</f>
        <v>6.1</v>
      </c>
      <c r="Z72" s="89">
        <f>INDEX($C$65:$AM$67,3,MATCH(Z$73,$C$68:$AM$68,0))</f>
        <v>6.1</v>
      </c>
      <c r="AA72" s="89">
        <f>INDEX($C$65:$AM$67,3,MATCH(AA$73,$C$68:$AM$68,0))</f>
        <v>5.8</v>
      </c>
      <c r="AB72" s="89">
        <f>INDEX($C$65:$AM$67,3,MATCH(AB$73,$C$68:$AM$68,0))</f>
        <v>5.8</v>
      </c>
      <c r="AC72" s="89">
        <f>INDEX($C$65:$AM$67,3,MATCH(AC$73,$C$68:$AM$68,0))</f>
        <v>4.5</v>
      </c>
      <c r="AD72" s="89">
        <f>INDEX($C$65:$AM$67,3,MATCH(AD$73,$C$68:$AM$68,0))</f>
        <v>4.0999999999999996</v>
      </c>
      <c r="AE72" s="89">
        <f>INDEX($C$65:$AM$67,3,MATCH(AE$73,$C$68:$AM$68,0))</f>
        <v>3.7</v>
      </c>
      <c r="AF72" s="89">
        <f>INDEX($C$65:$AM$67,3,MATCH(AF$73,$C$68:$AM$68,0))</f>
        <v>3.6</v>
      </c>
      <c r="AG72" s="89">
        <f>INDEX($C$65:$AM$67,3,MATCH(AG$73,$C$68:$AM$68,0))</f>
        <v>3.2</v>
      </c>
      <c r="AH72" s="89">
        <f>INDEX($C$65:$AM$67,3,MATCH(AH$73,$C$68:$AM$68,0))</f>
        <v>3</v>
      </c>
      <c r="AI72" s="89">
        <f>INDEX($C$65:$AM$67,3,MATCH(AI$73,$C$68:$AM$68,0))</f>
        <v>2.6</v>
      </c>
      <c r="AJ72" s="89">
        <f>INDEX($C$65:$AM$67,3,MATCH(AJ$73,$C$68:$AM$68,0))</f>
        <v>2.2999999999999998</v>
      </c>
      <c r="AK72" s="89">
        <f>INDEX($C$65:$AM$67,3,MATCH(AK$73,$C$68:$AM$68,0))</f>
        <v>2.2999999999999998</v>
      </c>
      <c r="AL72" s="87">
        <f>INDEX($C$65:$AM$67,3,MATCH(AL$73,$C$68:$AM$68,0))</f>
        <v>1.8</v>
      </c>
      <c r="AM72" s="208">
        <f>INDEX($C$65:$AM$67,3,MATCH(AM$73,$C$68:$AM$68,0))</f>
        <v>19.5</v>
      </c>
      <c r="AN72" s="8">
        <f>SUM(C72:AL72)</f>
        <v>300.2000000000001</v>
      </c>
      <c r="AO72" s="29"/>
    </row>
    <row r="73" spans="1:77" ht="13.5" customHeight="1" x14ac:dyDescent="0.2">
      <c r="A73" s="54"/>
      <c r="B73" s="48" t="s">
        <v>92</v>
      </c>
      <c r="C73" s="177">
        <v>1</v>
      </c>
      <c r="D73" s="177">
        <v>2</v>
      </c>
      <c r="E73" s="177">
        <v>3</v>
      </c>
      <c r="F73" s="177">
        <v>4</v>
      </c>
      <c r="G73" s="177">
        <v>5</v>
      </c>
      <c r="H73" s="177">
        <v>6</v>
      </c>
      <c r="I73" s="177">
        <v>7</v>
      </c>
      <c r="J73" s="177">
        <v>8</v>
      </c>
      <c r="K73" s="177">
        <v>9</v>
      </c>
      <c r="L73" s="177">
        <v>10</v>
      </c>
      <c r="M73" s="177">
        <v>11</v>
      </c>
      <c r="N73" s="177">
        <v>12</v>
      </c>
      <c r="O73" s="177">
        <v>13</v>
      </c>
      <c r="P73" s="177">
        <v>14</v>
      </c>
      <c r="Q73" s="177">
        <v>15</v>
      </c>
      <c r="R73" s="177">
        <v>16</v>
      </c>
      <c r="S73" s="177">
        <v>17</v>
      </c>
      <c r="T73" s="177">
        <v>18</v>
      </c>
      <c r="U73" s="177">
        <v>19</v>
      </c>
      <c r="V73" s="177">
        <v>20</v>
      </c>
      <c r="W73" s="177">
        <v>21</v>
      </c>
      <c r="X73" s="177">
        <v>22</v>
      </c>
      <c r="Y73" s="177">
        <v>23</v>
      </c>
      <c r="Z73" s="177">
        <v>24</v>
      </c>
      <c r="AA73" s="177">
        <v>25</v>
      </c>
      <c r="AB73" s="177">
        <v>26</v>
      </c>
      <c r="AC73" s="177">
        <v>27</v>
      </c>
      <c r="AD73" s="177">
        <v>28</v>
      </c>
      <c r="AE73" s="177">
        <v>29</v>
      </c>
      <c r="AF73" s="177">
        <v>30</v>
      </c>
      <c r="AG73" s="177">
        <v>31</v>
      </c>
      <c r="AH73" s="177">
        <v>32</v>
      </c>
      <c r="AI73" s="177">
        <v>33</v>
      </c>
      <c r="AJ73" s="177">
        <v>34</v>
      </c>
      <c r="AK73" s="177">
        <v>35</v>
      </c>
      <c r="AL73" s="177">
        <v>36</v>
      </c>
      <c r="AM73" s="177">
        <v>37</v>
      </c>
      <c r="AO73" s="29"/>
    </row>
    <row r="74" spans="1:77" x14ac:dyDescent="0.2">
      <c r="A74" s="54"/>
      <c r="B74" s="101" t="s">
        <v>335</v>
      </c>
      <c r="C74" s="204" t="s">
        <v>374</v>
      </c>
      <c r="D74" s="170"/>
      <c r="E74" s="170"/>
      <c r="F74" s="215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8"/>
      <c r="AE74" s="170"/>
      <c r="AF74" s="170"/>
      <c r="AG74" s="170"/>
      <c r="AH74" s="170"/>
      <c r="AI74" s="170"/>
      <c r="AJ74" s="170"/>
      <c r="AK74" s="8"/>
      <c r="AL74" s="8"/>
      <c r="AM74" s="8"/>
      <c r="AO74" s="29"/>
    </row>
    <row r="75" spans="1:77" ht="43.2" customHeight="1" x14ac:dyDescent="0.2">
      <c r="A75" s="54"/>
      <c r="B75" s="9"/>
      <c r="C75" s="10" t="str">
        <f>C70</f>
        <v>若者の県内定着</v>
      </c>
      <c r="D75" s="11" t="str">
        <f>D70</f>
        <v>少子化対策</v>
      </c>
      <c r="E75" s="83" t="str">
        <f>E70</f>
        <v>公共交通の充実</v>
      </c>
      <c r="F75" s="83" t="str">
        <f>F70</f>
        <v>子育て支援</v>
      </c>
      <c r="G75" s="83" t="str">
        <f>G70</f>
        <v>高齢者福祉</v>
      </c>
      <c r="H75" s="11" t="str">
        <f>H70</f>
        <v>防災対策</v>
      </c>
      <c r="I75" s="83" t="str">
        <f>I70</f>
        <v>県外からの移住・定住の促進</v>
      </c>
      <c r="J75" s="83" t="str">
        <f>J70</f>
        <v>道路整備・維持管理</v>
      </c>
      <c r="K75" s="83" t="str">
        <f>K70</f>
        <v>地域医療の確保</v>
      </c>
      <c r="L75" s="83" t="str">
        <f>L70</f>
        <v>企業誘致</v>
      </c>
      <c r="M75" s="83" t="str">
        <f>M70</f>
        <v>消費者保護</v>
      </c>
      <c r="N75" s="83" t="str">
        <f>N70</f>
        <v>観光振興</v>
      </c>
      <c r="O75" s="11" t="str">
        <f>O70</f>
        <v>中小企業支援</v>
      </c>
      <c r="P75" s="83" t="str">
        <f>P70</f>
        <v>労働環境改善</v>
      </c>
      <c r="Q75" s="83" t="str">
        <f>Q70</f>
        <v>防犯・交通安全対策</v>
      </c>
      <c r="R75" s="83" t="str">
        <f>R70</f>
        <v>女性の活躍推進</v>
      </c>
      <c r="S75" s="11" t="str">
        <f>S70</f>
        <v>就労支援</v>
      </c>
      <c r="T75" s="83" t="str">
        <f>T70</f>
        <v>学校教育の充実</v>
      </c>
      <c r="U75" s="83" t="str">
        <f>U70</f>
        <v>廃棄物対策</v>
      </c>
      <c r="V75" s="83" t="str">
        <f>V70</f>
        <v>住環境保全</v>
      </c>
      <c r="W75" s="11" t="str">
        <f>W70</f>
        <v>様々な産業を担う人材の育成</v>
      </c>
      <c r="X75" s="83" t="str">
        <f>X70</f>
        <v>公園整備</v>
      </c>
      <c r="Y75" s="11" t="str">
        <f>Y70</f>
        <v>地域コミュニティの活性化</v>
      </c>
      <c r="Z75" s="83" t="str">
        <f>Z70</f>
        <v>障がい者福祉</v>
      </c>
      <c r="AA75" s="83" t="str">
        <f>AA70</f>
        <v>自然環境保全</v>
      </c>
      <c r="AB75" s="83" t="str">
        <f>AB70</f>
        <v>農業・畜産業・水産業振興</v>
      </c>
      <c r="AC75" s="83" t="str">
        <f>AC70</f>
        <v>河川整備・維持管理</v>
      </c>
      <c r="AD75" s="83" t="str">
        <f>AD70</f>
        <v>成長産業分野の振興</v>
      </c>
      <c r="AE75" s="83" t="str">
        <f>AE70</f>
        <v>文化・芸術の振興</v>
      </c>
      <c r="AF75" s="83" t="str">
        <f>AF70</f>
        <v>健康増進</v>
      </c>
      <c r="AG75" s="83" t="str">
        <f>AG70</f>
        <v>スポーツやレクリエーション
　　　　　　　　　　　　の推進</v>
      </c>
      <c r="AH75" s="83" t="str">
        <f>AH70</f>
        <v>食品の安全対策</v>
      </c>
      <c r="AI75" s="83" t="str">
        <f>AI70</f>
        <v>砂防対策（土砂崩れなど）</v>
      </c>
      <c r="AJ75" s="83" t="str">
        <f>AJ70</f>
        <v>林業振興</v>
      </c>
      <c r="AK75" s="83" t="str">
        <f>AK70</f>
        <v>社会教育・生涯学習の充実</v>
      </c>
      <c r="AL75" s="12" t="str">
        <f>AL70</f>
        <v>薬物対策</v>
      </c>
      <c r="AM75" s="44" t="str">
        <f>AM70</f>
        <v>無回答</v>
      </c>
      <c r="AO75" s="29"/>
    </row>
    <row r="76" spans="1:77" ht="13.5" customHeight="1" x14ac:dyDescent="0.2">
      <c r="A76" s="54"/>
      <c r="B76" s="42" t="s">
        <v>139</v>
      </c>
      <c r="C76" s="201">
        <v>19</v>
      </c>
      <c r="D76" s="199">
        <v>17.5</v>
      </c>
      <c r="E76" s="200">
        <v>16.7</v>
      </c>
      <c r="F76" s="200">
        <v>15.9</v>
      </c>
      <c r="G76" s="200">
        <v>15.4</v>
      </c>
      <c r="H76" s="199">
        <v>10.8</v>
      </c>
      <c r="I76" s="200">
        <v>9.3000000000000007</v>
      </c>
      <c r="J76" s="200">
        <v>11.1</v>
      </c>
      <c r="K76" s="200">
        <v>10.8</v>
      </c>
      <c r="L76" s="203">
        <v>9.5</v>
      </c>
      <c r="M76" s="200">
        <v>8.6</v>
      </c>
      <c r="N76" s="200">
        <v>8</v>
      </c>
      <c r="O76" s="149">
        <v>7.9</v>
      </c>
      <c r="P76" s="200">
        <v>7.6</v>
      </c>
      <c r="Q76" s="200">
        <v>5</v>
      </c>
      <c r="R76" s="200">
        <v>10.5</v>
      </c>
      <c r="S76" s="199">
        <v>8</v>
      </c>
      <c r="T76" s="203">
        <v>7.2</v>
      </c>
      <c r="U76" s="200">
        <v>7.6</v>
      </c>
      <c r="V76" s="200">
        <v>6</v>
      </c>
      <c r="W76" s="199">
        <v>6.4</v>
      </c>
      <c r="X76" s="200">
        <v>6.9</v>
      </c>
      <c r="Y76" s="199">
        <v>5.4</v>
      </c>
      <c r="Z76" s="200">
        <v>7.5</v>
      </c>
      <c r="AA76" s="203">
        <v>5.0999999999999996</v>
      </c>
      <c r="AB76" s="200">
        <v>4.5999999999999996</v>
      </c>
      <c r="AC76" s="200">
        <v>5.4</v>
      </c>
      <c r="AD76" s="200">
        <v>3.7</v>
      </c>
      <c r="AE76" s="200">
        <v>2.9</v>
      </c>
      <c r="AF76" s="200">
        <v>3.7</v>
      </c>
      <c r="AG76" s="200">
        <v>2.6</v>
      </c>
      <c r="AH76" s="200">
        <v>3.1</v>
      </c>
      <c r="AI76" s="200">
        <v>2.9</v>
      </c>
      <c r="AJ76" s="200">
        <v>3.1</v>
      </c>
      <c r="AK76" s="200">
        <v>2.5</v>
      </c>
      <c r="AL76" s="198">
        <v>1.6</v>
      </c>
      <c r="AM76" s="197">
        <v>25.8</v>
      </c>
      <c r="AN76" s="8"/>
    </row>
    <row r="77" spans="1:77" ht="13.5" customHeight="1" x14ac:dyDescent="0.2">
      <c r="A77" s="54"/>
      <c r="B77" s="42" t="s">
        <v>138</v>
      </c>
      <c r="C77" s="80">
        <v>20.6</v>
      </c>
      <c r="D77" s="77">
        <v>19.899999999999999</v>
      </c>
      <c r="E77" s="78">
        <v>17.100000000000001</v>
      </c>
      <c r="F77" s="78">
        <v>15.2</v>
      </c>
      <c r="G77" s="78">
        <v>17.7</v>
      </c>
      <c r="H77" s="77">
        <v>10.7</v>
      </c>
      <c r="I77" s="78">
        <v>11.4</v>
      </c>
      <c r="J77" s="78">
        <v>12.4</v>
      </c>
      <c r="K77" s="78">
        <v>11.2</v>
      </c>
      <c r="L77" s="78">
        <v>11</v>
      </c>
      <c r="M77" s="78">
        <v>8.4</v>
      </c>
      <c r="N77" s="78">
        <v>8.9</v>
      </c>
      <c r="O77" s="77">
        <v>9.1999999999999993</v>
      </c>
      <c r="P77" s="78">
        <v>7.8</v>
      </c>
      <c r="Q77" s="78">
        <v>5.6</v>
      </c>
      <c r="R77" s="78">
        <v>7.9</v>
      </c>
      <c r="S77" s="77">
        <v>8.6</v>
      </c>
      <c r="T77" s="78">
        <v>7</v>
      </c>
      <c r="U77" s="78">
        <v>7.5</v>
      </c>
      <c r="V77" s="78">
        <v>7.1</v>
      </c>
      <c r="W77" s="77">
        <v>6.7</v>
      </c>
      <c r="X77" s="78">
        <v>6.3</v>
      </c>
      <c r="Y77" s="77">
        <v>5.8</v>
      </c>
      <c r="Z77" s="78">
        <v>8</v>
      </c>
      <c r="AA77" s="78">
        <v>5.2</v>
      </c>
      <c r="AB77" s="78">
        <v>5.4</v>
      </c>
      <c r="AC77" s="78">
        <v>5.5</v>
      </c>
      <c r="AD77" s="78">
        <v>2.9</v>
      </c>
      <c r="AE77" s="78">
        <v>3.3</v>
      </c>
      <c r="AF77" s="78">
        <v>2.6</v>
      </c>
      <c r="AG77" s="78">
        <v>2.9</v>
      </c>
      <c r="AH77" s="78">
        <v>3.4</v>
      </c>
      <c r="AI77" s="78">
        <v>4</v>
      </c>
      <c r="AJ77" s="78">
        <v>3.4</v>
      </c>
      <c r="AK77" s="78">
        <v>2.6</v>
      </c>
      <c r="AL77" s="40">
        <v>2.1</v>
      </c>
      <c r="AM77" s="214">
        <v>21.9</v>
      </c>
    </row>
    <row r="78" spans="1:77" s="191" customFormat="1" ht="13.5" customHeight="1" x14ac:dyDescent="0.2">
      <c r="A78" s="54"/>
      <c r="B78" s="39" t="s">
        <v>137</v>
      </c>
      <c r="C78" s="196">
        <f>C72</f>
        <v>22.7</v>
      </c>
      <c r="D78" s="195">
        <f>D72</f>
        <v>21.7</v>
      </c>
      <c r="E78" s="195">
        <f>E72</f>
        <v>17.899999999999999</v>
      </c>
      <c r="F78" s="195">
        <f>F72</f>
        <v>14.4</v>
      </c>
      <c r="G78" s="195">
        <f>G72</f>
        <v>12.8</v>
      </c>
      <c r="H78" s="195">
        <f>H72</f>
        <v>12.3</v>
      </c>
      <c r="I78" s="195">
        <f>I72</f>
        <v>12</v>
      </c>
      <c r="J78" s="195">
        <f>J72</f>
        <v>11.7</v>
      </c>
      <c r="K78" s="195">
        <f>K72</f>
        <v>10.9</v>
      </c>
      <c r="L78" s="195">
        <f>L72</f>
        <v>10.9</v>
      </c>
      <c r="M78" s="195">
        <f>M72</f>
        <v>10.5</v>
      </c>
      <c r="N78" s="195">
        <f>N72</f>
        <v>10.3</v>
      </c>
      <c r="O78" s="195">
        <f>O72</f>
        <v>9.8000000000000007</v>
      </c>
      <c r="P78" s="195">
        <f>P72</f>
        <v>8.3000000000000007</v>
      </c>
      <c r="Q78" s="195">
        <f>Q72</f>
        <v>8.1999999999999993</v>
      </c>
      <c r="R78" s="195">
        <f>R72</f>
        <v>8.1999999999999993</v>
      </c>
      <c r="S78" s="213">
        <f>S72</f>
        <v>7.7</v>
      </c>
      <c r="T78" s="195">
        <f>T72</f>
        <v>7.5</v>
      </c>
      <c r="U78" s="195">
        <f>U72</f>
        <v>7.4</v>
      </c>
      <c r="V78" s="195">
        <f>V72</f>
        <v>7.2</v>
      </c>
      <c r="W78" s="195">
        <f>W72</f>
        <v>6.5</v>
      </c>
      <c r="X78" s="195">
        <f>X72</f>
        <v>6.4</v>
      </c>
      <c r="Y78" s="195">
        <f>Y72</f>
        <v>6.1</v>
      </c>
      <c r="Z78" s="195">
        <f>Z72</f>
        <v>6.1</v>
      </c>
      <c r="AA78" s="195">
        <f>AA72</f>
        <v>5.8</v>
      </c>
      <c r="AB78" s="195">
        <f>AB72</f>
        <v>5.8</v>
      </c>
      <c r="AC78" s="195">
        <f>AC72</f>
        <v>4.5</v>
      </c>
      <c r="AD78" s="195">
        <f>AD72</f>
        <v>4.0999999999999996</v>
      </c>
      <c r="AE78" s="195">
        <f>AE72</f>
        <v>3.7</v>
      </c>
      <c r="AF78" s="195">
        <f>AF72</f>
        <v>3.6</v>
      </c>
      <c r="AG78" s="195">
        <f>AG72</f>
        <v>3.2</v>
      </c>
      <c r="AH78" s="213">
        <f>AH72</f>
        <v>3</v>
      </c>
      <c r="AI78" s="195">
        <f>AI72</f>
        <v>2.6</v>
      </c>
      <c r="AJ78" s="195">
        <f>AJ72</f>
        <v>2.2999999999999998</v>
      </c>
      <c r="AK78" s="213">
        <f>AK72</f>
        <v>2.2999999999999998</v>
      </c>
      <c r="AL78" s="194">
        <f>AL72</f>
        <v>1.8</v>
      </c>
      <c r="AM78" s="193">
        <f>AM72</f>
        <v>19.5</v>
      </c>
      <c r="AN78" s="8">
        <f>SUM(C78:AL78)</f>
        <v>300.2000000000001</v>
      </c>
      <c r="AO78" s="19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">
      <c r="A79" s="122"/>
      <c r="C79" s="69">
        <f>C78-C77</f>
        <v>2.0999999999999979</v>
      </c>
      <c r="D79" s="69">
        <f>D78-D77</f>
        <v>1.8000000000000007</v>
      </c>
      <c r="E79" s="69">
        <f>E78-E77</f>
        <v>0.79999999999999716</v>
      </c>
      <c r="F79" s="69">
        <f>F78-F77</f>
        <v>-0.79999999999999893</v>
      </c>
      <c r="G79" s="69">
        <f>G78-G77</f>
        <v>-4.8999999999999986</v>
      </c>
      <c r="H79" s="69">
        <f>H78-H77</f>
        <v>1.6000000000000014</v>
      </c>
      <c r="I79" s="69">
        <f>I78-I77</f>
        <v>0.59999999999999964</v>
      </c>
      <c r="J79" s="69">
        <f>J78-J77</f>
        <v>-0.70000000000000107</v>
      </c>
      <c r="K79" s="69">
        <f>K78-K77</f>
        <v>-0.29999999999999893</v>
      </c>
      <c r="L79" s="69">
        <f>L78-L77</f>
        <v>-9.9999999999999645E-2</v>
      </c>
      <c r="M79" s="69">
        <f>M78-M77</f>
        <v>2.0999999999999996</v>
      </c>
      <c r="N79" s="69">
        <f>N78-N77</f>
        <v>1.4000000000000004</v>
      </c>
      <c r="O79" s="69">
        <f>O78-O77</f>
        <v>0.60000000000000142</v>
      </c>
      <c r="P79" s="69">
        <f>P78-P77</f>
        <v>0.50000000000000089</v>
      </c>
      <c r="Q79" s="69">
        <f>Q78-Q77</f>
        <v>2.5999999999999996</v>
      </c>
      <c r="R79" s="69">
        <f>R78-R77</f>
        <v>0.29999999999999893</v>
      </c>
      <c r="S79" s="69">
        <f>S78-S77</f>
        <v>-0.89999999999999947</v>
      </c>
      <c r="T79" s="69">
        <f>T78-T77</f>
        <v>0.5</v>
      </c>
      <c r="U79" s="69">
        <f>U78-U77</f>
        <v>-9.9999999999999645E-2</v>
      </c>
      <c r="V79" s="69">
        <f>V78-V77</f>
        <v>0.10000000000000053</v>
      </c>
      <c r="W79" s="69">
        <f>W78-W77</f>
        <v>-0.20000000000000018</v>
      </c>
      <c r="X79" s="69">
        <f>X78-X77</f>
        <v>0.10000000000000053</v>
      </c>
      <c r="Y79" s="69">
        <f>Y78-Y77</f>
        <v>0.29999999999999982</v>
      </c>
      <c r="Z79" s="69">
        <f>Z78-Z77</f>
        <v>-1.9000000000000004</v>
      </c>
      <c r="AA79" s="69">
        <f>AA78-AA77</f>
        <v>0.59999999999999964</v>
      </c>
      <c r="AB79" s="69">
        <f>AB78-AB77</f>
        <v>0.39999999999999947</v>
      </c>
      <c r="AC79" s="69">
        <f>AC78-AC77</f>
        <v>-1</v>
      </c>
      <c r="AD79" s="69">
        <f>AD78-AD77</f>
        <v>1.1999999999999997</v>
      </c>
      <c r="AE79" s="69">
        <f>AE78-AE77</f>
        <v>0.40000000000000036</v>
      </c>
      <c r="AF79" s="69">
        <f>AF78-AF77</f>
        <v>1</v>
      </c>
      <c r="AG79" s="69">
        <f>AG78-AG77</f>
        <v>0.30000000000000027</v>
      </c>
      <c r="AH79" s="69">
        <f>AH78-AH77</f>
        <v>-0.39999999999999991</v>
      </c>
      <c r="AI79" s="69">
        <f>AI78-AI77</f>
        <v>-1.4</v>
      </c>
      <c r="AJ79" s="69">
        <f>AJ78-AJ77</f>
        <v>-1.1000000000000001</v>
      </c>
      <c r="AK79" s="69">
        <f>AK78-AK77</f>
        <v>-0.30000000000000027</v>
      </c>
      <c r="AL79" s="69">
        <f>AL78-AL77</f>
        <v>-0.30000000000000004</v>
      </c>
      <c r="AM79" s="69"/>
    </row>
    <row r="80" spans="1:77" x14ac:dyDescent="0.2">
      <c r="A80" s="122"/>
    </row>
    <row r="81" spans="1:43" x14ac:dyDescent="0.2">
      <c r="A81" s="122"/>
      <c r="B81" s="6" t="s">
        <v>373</v>
      </c>
      <c r="C81" s="1" t="s">
        <v>372</v>
      </c>
      <c r="D81" s="1"/>
      <c r="E81" s="136"/>
      <c r="F81" s="1"/>
      <c r="G81" s="1"/>
      <c r="H81" s="1"/>
      <c r="I81" s="1"/>
      <c r="J81" s="1"/>
      <c r="K81" s="1"/>
      <c r="L81" s="1"/>
      <c r="M81" s="1"/>
      <c r="N81" s="2"/>
      <c r="T81" s="212"/>
      <c r="U81" s="212"/>
      <c r="V81" s="212"/>
      <c r="W81" s="212"/>
      <c r="X81" s="212"/>
      <c r="AI81" s="212"/>
      <c r="AJ81" s="212"/>
      <c r="AK81" s="212"/>
      <c r="AL81" s="212"/>
    </row>
    <row r="82" spans="1:43" ht="64.8" x14ac:dyDescent="0.2">
      <c r="A82" s="105" t="s">
        <v>371</v>
      </c>
      <c r="B82" s="9" t="s">
        <v>1</v>
      </c>
      <c r="C82" s="10" t="s">
        <v>370</v>
      </c>
      <c r="D82" s="11" t="s">
        <v>369</v>
      </c>
      <c r="E82" s="11" t="s">
        <v>368</v>
      </c>
      <c r="F82" s="11" t="s">
        <v>367</v>
      </c>
      <c r="G82" s="11" t="s">
        <v>366</v>
      </c>
      <c r="H82" s="11" t="s">
        <v>365</v>
      </c>
      <c r="I82" s="11" t="s">
        <v>364</v>
      </c>
      <c r="J82" s="11" t="s">
        <v>331</v>
      </c>
      <c r="K82" s="11" t="s">
        <v>363</v>
      </c>
      <c r="L82" s="11" t="s">
        <v>362</v>
      </c>
      <c r="M82" s="11" t="s">
        <v>361</v>
      </c>
      <c r="N82" s="11" t="s">
        <v>360</v>
      </c>
      <c r="O82" s="11" t="s">
        <v>359</v>
      </c>
      <c r="P82" s="11" t="s">
        <v>358</v>
      </c>
      <c r="Q82" s="11" t="s">
        <v>357</v>
      </c>
      <c r="R82" s="11" t="s">
        <v>356</v>
      </c>
      <c r="S82" s="11" t="s">
        <v>355</v>
      </c>
      <c r="T82" s="11" t="s">
        <v>354</v>
      </c>
      <c r="U82" s="11" t="s">
        <v>353</v>
      </c>
      <c r="V82" s="11" t="s">
        <v>352</v>
      </c>
      <c r="W82" s="11" t="s">
        <v>351</v>
      </c>
      <c r="X82" s="11" t="s">
        <v>350</v>
      </c>
      <c r="Y82" s="11" t="s">
        <v>349</v>
      </c>
      <c r="Z82" s="11" t="s">
        <v>348</v>
      </c>
      <c r="AA82" s="11" t="s">
        <v>347</v>
      </c>
      <c r="AB82" s="11" t="s">
        <v>346</v>
      </c>
      <c r="AC82" s="11" t="s">
        <v>345</v>
      </c>
      <c r="AD82" s="11" t="s">
        <v>344</v>
      </c>
      <c r="AE82" s="11" t="s">
        <v>343</v>
      </c>
      <c r="AF82" s="11" t="s">
        <v>342</v>
      </c>
      <c r="AG82" s="11" t="s">
        <v>341</v>
      </c>
      <c r="AH82" s="11" t="s">
        <v>340</v>
      </c>
      <c r="AI82" s="11" t="s">
        <v>339</v>
      </c>
      <c r="AJ82" s="11" t="s">
        <v>338</v>
      </c>
      <c r="AK82" s="11" t="s">
        <v>337</v>
      </c>
      <c r="AL82" s="12" t="s">
        <v>336</v>
      </c>
      <c r="AM82" s="44" t="s">
        <v>0</v>
      </c>
      <c r="AN82" s="8" t="s">
        <v>269</v>
      </c>
    </row>
    <row r="83" spans="1:43" x14ac:dyDescent="0.2">
      <c r="A83" s="122"/>
      <c r="B83" s="18">
        <v>1644</v>
      </c>
      <c r="C83" s="165">
        <v>520</v>
      </c>
      <c r="D83" s="164">
        <v>158</v>
      </c>
      <c r="E83" s="164">
        <v>104</v>
      </c>
      <c r="F83" s="164">
        <v>111</v>
      </c>
      <c r="G83" s="164">
        <v>248</v>
      </c>
      <c r="H83" s="164">
        <v>254</v>
      </c>
      <c r="I83" s="164">
        <v>79</v>
      </c>
      <c r="J83" s="164">
        <v>365</v>
      </c>
      <c r="K83" s="164">
        <v>112</v>
      </c>
      <c r="L83" s="164">
        <v>80</v>
      </c>
      <c r="M83" s="164">
        <v>27</v>
      </c>
      <c r="N83" s="164">
        <v>434</v>
      </c>
      <c r="O83" s="164">
        <v>136</v>
      </c>
      <c r="P83" s="164">
        <v>449</v>
      </c>
      <c r="Q83" s="31">
        <v>435</v>
      </c>
      <c r="R83" s="31">
        <v>207</v>
      </c>
      <c r="S83" s="31">
        <v>180</v>
      </c>
      <c r="T83" s="31">
        <v>83</v>
      </c>
      <c r="U83" s="164">
        <v>143</v>
      </c>
      <c r="V83" s="164">
        <v>160</v>
      </c>
      <c r="W83" s="164">
        <v>153</v>
      </c>
      <c r="X83" s="164">
        <v>115</v>
      </c>
      <c r="Y83" s="164">
        <v>105</v>
      </c>
      <c r="Z83" s="164">
        <v>150</v>
      </c>
      <c r="AA83" s="164">
        <v>39</v>
      </c>
      <c r="AB83" s="164">
        <v>209</v>
      </c>
      <c r="AC83" s="164">
        <v>114</v>
      </c>
      <c r="AD83" s="164">
        <v>75</v>
      </c>
      <c r="AE83" s="164">
        <v>322</v>
      </c>
      <c r="AF83" s="164">
        <v>82</v>
      </c>
      <c r="AG83" s="164">
        <v>184</v>
      </c>
      <c r="AH83" s="164">
        <v>53</v>
      </c>
      <c r="AI83" s="164">
        <v>70</v>
      </c>
      <c r="AJ83" s="164">
        <v>57</v>
      </c>
      <c r="AK83" s="164">
        <v>365</v>
      </c>
      <c r="AL83" s="162">
        <v>162</v>
      </c>
      <c r="AM83" s="211">
        <v>99</v>
      </c>
      <c r="AN83" s="8">
        <f>SUM(C83:AM83)</f>
        <v>6639</v>
      </c>
    </row>
    <row r="84" spans="1:43" x14ac:dyDescent="0.2">
      <c r="A84" s="122"/>
      <c r="B84" s="35">
        <v>100</v>
      </c>
      <c r="C84" s="14">
        <v>31.6</v>
      </c>
      <c r="D84" s="15">
        <v>9.6</v>
      </c>
      <c r="E84" s="15">
        <v>6.3</v>
      </c>
      <c r="F84" s="15">
        <v>6.8</v>
      </c>
      <c r="G84" s="15">
        <v>15.1</v>
      </c>
      <c r="H84" s="15">
        <v>15.5</v>
      </c>
      <c r="I84" s="15">
        <v>4.8</v>
      </c>
      <c r="J84" s="15">
        <v>22.2</v>
      </c>
      <c r="K84" s="15">
        <v>6.8</v>
      </c>
      <c r="L84" s="15">
        <v>4.9000000000000004</v>
      </c>
      <c r="M84" s="15">
        <v>1.6</v>
      </c>
      <c r="N84" s="15">
        <v>26.4</v>
      </c>
      <c r="O84" s="15">
        <v>8.3000000000000007</v>
      </c>
      <c r="P84" s="15">
        <v>27.3</v>
      </c>
      <c r="Q84" s="15">
        <v>26.5</v>
      </c>
      <c r="R84" s="15">
        <v>12.6</v>
      </c>
      <c r="S84" s="15">
        <v>10.9</v>
      </c>
      <c r="T84" s="15">
        <v>5</v>
      </c>
      <c r="U84" s="15">
        <v>8.6999999999999993</v>
      </c>
      <c r="V84" s="15">
        <v>9.6999999999999993</v>
      </c>
      <c r="W84" s="15">
        <v>9.3000000000000007</v>
      </c>
      <c r="X84" s="15">
        <v>7</v>
      </c>
      <c r="Y84" s="15">
        <v>6.4</v>
      </c>
      <c r="Z84" s="15">
        <v>9.1</v>
      </c>
      <c r="AA84" s="15">
        <v>2.4</v>
      </c>
      <c r="AB84" s="15">
        <v>12.7</v>
      </c>
      <c r="AC84" s="15">
        <v>6.9</v>
      </c>
      <c r="AD84" s="15">
        <v>4.5999999999999996</v>
      </c>
      <c r="AE84" s="15">
        <v>19.600000000000001</v>
      </c>
      <c r="AF84" s="15">
        <v>5</v>
      </c>
      <c r="AG84" s="15">
        <v>11.2</v>
      </c>
      <c r="AH84" s="15">
        <v>3.2</v>
      </c>
      <c r="AI84" s="15">
        <v>4.3</v>
      </c>
      <c r="AJ84" s="15">
        <v>3.5</v>
      </c>
      <c r="AK84" s="15">
        <v>22.2</v>
      </c>
      <c r="AL84" s="16">
        <v>9.9</v>
      </c>
      <c r="AM84" s="210">
        <v>6</v>
      </c>
      <c r="AN84" s="8">
        <f>SUM(C84:AM84)</f>
        <v>403.9</v>
      </c>
    </row>
    <row r="85" spans="1:43" s="176" customFormat="1" x14ac:dyDescent="0.2">
      <c r="A85" s="180"/>
      <c r="B85" s="48" t="s">
        <v>92</v>
      </c>
      <c r="C85" s="177">
        <f>_xlfn.RANK.EQ(C84,$C$84:$AL$84,0)+COUNTIF($C$84:C84,C84)-1</f>
        <v>1</v>
      </c>
      <c r="D85" s="177">
        <f>_xlfn.RANK.EQ(D84,$C$84:$AL$84,0)+COUNTIF($C$84:D84,D84)-1</f>
        <v>16</v>
      </c>
      <c r="E85" s="177">
        <f>_xlfn.RANK.EQ(E84,$C$84:$AL$84,0)+COUNTIF($C$84:E84,E84)-1</f>
        <v>26</v>
      </c>
      <c r="F85" s="177">
        <f>_xlfn.RANK.EQ(F84,$C$84:$AL$84,0)+COUNTIF($C$84:F84,F84)-1</f>
        <v>23</v>
      </c>
      <c r="G85" s="177">
        <f>_xlfn.RANK.EQ(G84,$C$84:$AL$84,0)+COUNTIF($C$84:G84,G84)-1</f>
        <v>9</v>
      </c>
      <c r="H85" s="177">
        <f>_xlfn.RANK.EQ(H84,$C$84:$AL$84,0)+COUNTIF($C$84:H84,H84)-1</f>
        <v>8</v>
      </c>
      <c r="I85" s="177">
        <f>_xlfn.RANK.EQ(I84,$C$84:$AL$84,0)+COUNTIF($C$84:I84,I84)-1</f>
        <v>30</v>
      </c>
      <c r="J85" s="177">
        <f>_xlfn.RANK.EQ(J84,$C$84:$AL$84,0)+COUNTIF($C$84:J84,J84)-1</f>
        <v>5</v>
      </c>
      <c r="K85" s="177">
        <f>_xlfn.RANK.EQ(K84,$C$84:$AL$84,0)+COUNTIF($C$84:K84,K84)-1</f>
        <v>24</v>
      </c>
      <c r="L85" s="177">
        <f>_xlfn.RANK.EQ(L84,$C$84:$AL$84,0)+COUNTIF($C$84:L84,L84)-1</f>
        <v>29</v>
      </c>
      <c r="M85" s="177">
        <f>_xlfn.RANK.EQ(M84,$C$84:$AL$84,0)+COUNTIF($C$84:M84,M84)-1</f>
        <v>36</v>
      </c>
      <c r="N85" s="177">
        <f>_xlfn.RANK.EQ(N84,$C$84:$AL$84,0)+COUNTIF($C$84:N84,N84)-1</f>
        <v>4</v>
      </c>
      <c r="O85" s="177">
        <f>_xlfn.RANK.EQ(O84,$C$84:$AL$84,0)+COUNTIF($C$84:O84,O84)-1</f>
        <v>20</v>
      </c>
      <c r="P85" s="177">
        <f>_xlfn.RANK.EQ(P84,$C$84:$AL$84,0)+COUNTIF($C$84:P84,P84)-1</f>
        <v>2</v>
      </c>
      <c r="Q85" s="177">
        <f>_xlfn.RANK.EQ(Q84,$C$84:$AL$84,0)+COUNTIF($C$84:Q84,Q84)-1</f>
        <v>3</v>
      </c>
      <c r="R85" s="177">
        <f>_xlfn.RANK.EQ(R84,$C$84:$AL$84,0)+COUNTIF($C$84:R84,R84)-1</f>
        <v>11</v>
      </c>
      <c r="S85" s="177">
        <f>_xlfn.RANK.EQ(S84,$C$84:$AL$84,0)+COUNTIF($C$84:S84,S84)-1</f>
        <v>13</v>
      </c>
      <c r="T85" s="177">
        <f>_xlfn.RANK.EQ(T84,$C$84:$AL$84,0)+COUNTIF($C$84:T84,T84)-1</f>
        <v>27</v>
      </c>
      <c r="U85" s="177">
        <f>_xlfn.RANK.EQ(U84,$C$84:$AL$84,0)+COUNTIF($C$84:U84,U84)-1</f>
        <v>19</v>
      </c>
      <c r="V85" s="177">
        <f>_xlfn.RANK.EQ(V84,$C$84:$AL$84,0)+COUNTIF($C$84:V84,V84)-1</f>
        <v>15</v>
      </c>
      <c r="W85" s="177">
        <f>_xlfn.RANK.EQ(W84,$C$84:$AL$84,0)+COUNTIF($C$84:W84,W84)-1</f>
        <v>17</v>
      </c>
      <c r="X85" s="177">
        <f>_xlfn.RANK.EQ(X84,$C$84:$AL$84,0)+COUNTIF($C$84:X84,X84)-1</f>
        <v>21</v>
      </c>
      <c r="Y85" s="177">
        <f>_xlfn.RANK.EQ(Y84,$C$84:$AL$84,0)+COUNTIF($C$84:Y84,Y84)-1</f>
        <v>25</v>
      </c>
      <c r="Z85" s="177">
        <f>_xlfn.RANK.EQ(Z84,$C$84:$AL$84,0)+COUNTIF($C$84:Z84,Z84)-1</f>
        <v>18</v>
      </c>
      <c r="AA85" s="177">
        <f>_xlfn.RANK.EQ(AA84,$C$84:$AL$84,0)+COUNTIF($C$84:AA84,AA84)-1</f>
        <v>35</v>
      </c>
      <c r="AB85" s="177">
        <f>_xlfn.RANK.EQ(AB84,$C$84:$AL$84,0)+COUNTIF($C$84:AB84,AB84)-1</f>
        <v>10</v>
      </c>
      <c r="AC85" s="177">
        <f>_xlfn.RANK.EQ(AC84,$C$84:$AL$84,0)+COUNTIF($C$84:AC84,AC84)-1</f>
        <v>22</v>
      </c>
      <c r="AD85" s="177">
        <f>_xlfn.RANK.EQ(AD84,$C$84:$AL$84,0)+COUNTIF($C$84:AD84,AD84)-1</f>
        <v>31</v>
      </c>
      <c r="AE85" s="177">
        <f>_xlfn.RANK.EQ(AE84,$C$84:$AL$84,0)+COUNTIF($C$84:AE84,AE84)-1</f>
        <v>7</v>
      </c>
      <c r="AF85" s="177">
        <f>_xlfn.RANK.EQ(AF84,$C$84:$AL$84,0)+COUNTIF($C$84:AF84,AF84)-1</f>
        <v>28</v>
      </c>
      <c r="AG85" s="177">
        <f>_xlfn.RANK.EQ(AG84,$C$84:$AL$84,0)+COUNTIF($C$84:AG84,AG84)-1</f>
        <v>12</v>
      </c>
      <c r="AH85" s="177">
        <f>_xlfn.RANK.EQ(AH84,$C$84:$AL$84,0)+COUNTIF($C$84:AH84,AH84)-1</f>
        <v>34</v>
      </c>
      <c r="AI85" s="177">
        <f>_xlfn.RANK.EQ(AI84,$C$84:$AL$84,0)+COUNTIF($C$84:AI84,AI84)-1</f>
        <v>32</v>
      </c>
      <c r="AJ85" s="177">
        <f>_xlfn.RANK.EQ(AJ84,$C$84:$AL$84,0)+COUNTIF($C$84:AJ84,AJ84)-1</f>
        <v>33</v>
      </c>
      <c r="AK85" s="177">
        <f>_xlfn.RANK.EQ(AK84,$C$84:$AL$84,0)+COUNTIF($C$84:AK84,AK84)-1</f>
        <v>6</v>
      </c>
      <c r="AL85" s="177">
        <f>_xlfn.RANK.EQ(AL84,$C$84:$AL$84,0)+COUNTIF($C$84:AL84,AL84)-1</f>
        <v>14</v>
      </c>
      <c r="AM85" s="177">
        <v>37</v>
      </c>
      <c r="AN85" s="177"/>
      <c r="AO85" s="177"/>
      <c r="AP85" s="177"/>
      <c r="AQ85" s="177"/>
    </row>
    <row r="86" spans="1:43" x14ac:dyDescent="0.2">
      <c r="A86" s="54"/>
      <c r="B86" s="101" t="s">
        <v>141</v>
      </c>
      <c r="C86" s="204"/>
      <c r="D86" s="204"/>
      <c r="E86" s="207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6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5"/>
      <c r="AK86" s="205"/>
      <c r="AL86" s="8"/>
      <c r="AM86" s="8"/>
    </row>
    <row r="87" spans="1:43" ht="64.8" x14ac:dyDescent="0.2">
      <c r="A87" s="54"/>
      <c r="B87" s="9" t="s">
        <v>96</v>
      </c>
      <c r="C87" s="10" t="str">
        <f>INDEX($C$82:$AM$84,1,MATCH(C$90,$C$85:$AM$85,0))</f>
        <v>防災対策</v>
      </c>
      <c r="D87" s="11" t="str">
        <f>INDEX($C$82:$AM$84,1,MATCH(D$90,$C$85:$AM$85,0))</f>
        <v>少子化対策</v>
      </c>
      <c r="E87" s="11" t="str">
        <f>INDEX($C$82:$AM$84,1,MATCH(E$90,$C$85:$AM$85,0))</f>
        <v>子育て支援</v>
      </c>
      <c r="F87" s="11" t="str">
        <f>INDEX($C$82:$AM$84,1,MATCH(F$90,$C$85:$AM$85,0))</f>
        <v>高齢者福祉</v>
      </c>
      <c r="G87" s="11" t="str">
        <f>INDEX($C$82:$AM$84,1,MATCH(G$90,$C$85:$AM$85,0))</f>
        <v>地域医療の確保</v>
      </c>
      <c r="H87" s="11" t="str">
        <f>INDEX($C$82:$AM$84,1,MATCH(H$90,$C$85:$AM$85,0))</f>
        <v>若者の県内定着</v>
      </c>
      <c r="I87" s="11" t="str">
        <f>INDEX($C$82:$AM$84,1,MATCH(I$90,$C$85:$AM$85,0))</f>
        <v>公共交通の充実</v>
      </c>
      <c r="J87" s="11" t="str">
        <f>INDEX($C$82:$AM$84,1,MATCH(J$90,$C$85:$AM$85,0))</f>
        <v>防犯・交通安全対策</v>
      </c>
      <c r="K87" s="11" t="str">
        <f>INDEX($C$82:$AM$84,1,MATCH(K$90,$C$85:$AM$85,0))</f>
        <v>消費者保護</v>
      </c>
      <c r="L87" s="11" t="str">
        <f>INDEX($C$82:$AM$84,1,MATCH(L$90,$C$85:$AM$85,0))</f>
        <v>道路整備・維持管理</v>
      </c>
      <c r="M87" s="11" t="str">
        <f>INDEX($C$82:$AM$84,1,MATCH(M$90,$C$85:$AM$85,0))</f>
        <v>中小企業支援</v>
      </c>
      <c r="N87" s="11" t="str">
        <f>INDEX($C$82:$AM$84,1,MATCH(N$90,$C$85:$AM$85,0))</f>
        <v>学校教育の充実</v>
      </c>
      <c r="O87" s="11" t="str">
        <f>INDEX($C$82:$AM$84,1,MATCH(O$90,$C$85:$AM$85,0))</f>
        <v>企業誘致</v>
      </c>
      <c r="P87" s="11" t="str">
        <f>INDEX($C$82:$AM$84,1,MATCH(P$90,$C$85:$AM$85,0))</f>
        <v>県外からの移住・定住の促進</v>
      </c>
      <c r="Q87" s="11" t="str">
        <f>INDEX($C$82:$AM$84,1,MATCH(Q$90,$C$85:$AM$85,0))</f>
        <v>就労支援</v>
      </c>
      <c r="R87" s="11" t="str">
        <f>INDEX($C$82:$AM$84,1,MATCH(R$90,$C$85:$AM$85,0))</f>
        <v>自然環境保全</v>
      </c>
      <c r="S87" s="11" t="str">
        <f>INDEX($C$82:$AM$84,1,MATCH(S$90,$C$85:$AM$85,0))</f>
        <v>労働環境改善</v>
      </c>
      <c r="T87" s="11" t="str">
        <f>INDEX($C$82:$AM$84,1,MATCH(T$90,$C$85:$AM$85,0))</f>
        <v>農業・畜産業・水産業振興</v>
      </c>
      <c r="U87" s="11" t="str">
        <f>INDEX($C$82:$AM$84,1,MATCH(U$90,$C$85:$AM$85,0))</f>
        <v>観光振興</v>
      </c>
      <c r="V87" s="11" t="str">
        <f>INDEX($C$82:$AM$84,1,MATCH(V$90,$C$85:$AM$85,0))</f>
        <v>障がい者福祉</v>
      </c>
      <c r="W87" s="11" t="str">
        <f>INDEX($C$82:$AM$84,1,MATCH(W$90,$C$85:$AM$85,0))</f>
        <v>様々な産業を担う人材の育成</v>
      </c>
      <c r="X87" s="11" t="str">
        <f>INDEX($C$82:$AM$84,1,MATCH(X$90,$C$85:$AM$85,0))</f>
        <v>河川整備・維持管理</v>
      </c>
      <c r="Y87" s="11" t="str">
        <f>INDEX($C$82:$AM$84,1,MATCH(Y$90,$C$85:$AM$85,0))</f>
        <v>廃棄物対策</v>
      </c>
      <c r="Z87" s="11" t="str">
        <f>INDEX($C$82:$AM$84,1,MATCH(Z$90,$C$85:$AM$85,0))</f>
        <v>健康増進</v>
      </c>
      <c r="AA87" s="11" t="str">
        <f>INDEX($C$82:$AM$84,1,MATCH(AA$90,$C$85:$AM$85,0))</f>
        <v>女性の活躍推進</v>
      </c>
      <c r="AB87" s="11" t="str">
        <f>INDEX($C$82:$AM$84,1,MATCH(AB$90,$C$85:$AM$85,0))</f>
        <v>住環境保全</v>
      </c>
      <c r="AC87" s="11" t="str">
        <f>INDEX($C$82:$AM$84,1,MATCH(AC$90,$C$85:$AM$85,0))</f>
        <v>成長産業分野の振興</v>
      </c>
      <c r="AD87" s="11" t="str">
        <f>INDEX($C$82:$AM$84,1,MATCH(AD$90,$C$85:$AM$85,0))</f>
        <v>公園整備</v>
      </c>
      <c r="AE87" s="11" t="str">
        <f>INDEX($C$82:$AM$84,1,MATCH(AE$90,$C$85:$AM$85,0))</f>
        <v>食品の安全対策</v>
      </c>
      <c r="AF87" s="11" t="str">
        <f>INDEX($C$82:$AM$84,1,MATCH(AF$90,$C$85:$AM$85,0))</f>
        <v>地域コミュニティの活性化</v>
      </c>
      <c r="AG87" s="11" t="str">
        <f>INDEX($C$82:$AM$84,1,MATCH(AG$90,$C$85:$AM$85,0))</f>
        <v>砂防対策（土砂崩れなど）</v>
      </c>
      <c r="AH87" s="11" t="str">
        <f>INDEX($C$82:$AM$84,1,MATCH(AH$90,$C$85:$AM$85,0))</f>
        <v>文化・芸術の振興</v>
      </c>
      <c r="AI87" s="11" t="str">
        <f>INDEX($C$82:$AM$84,1,MATCH(AI$90,$C$85:$AM$85,0))</f>
        <v>スポーツやレクリエーション
　　　　　　　　　　　　の推進</v>
      </c>
      <c r="AJ87" s="11" t="str">
        <f>INDEX($C$82:$AM$84,1,MATCH(AJ$90,$C$85:$AM$85,0))</f>
        <v>社会教育・生涯学習の充実</v>
      </c>
      <c r="AK87" s="83" t="str">
        <f>INDEX($C$82:$AM$84,1,MATCH(AK$90,$C$85:$AM$85,0))</f>
        <v>林業振興</v>
      </c>
      <c r="AL87" s="12" t="str">
        <f>INDEX($C$82:$AM$84,1,MATCH(AL$90,$C$85:$AM$85,0))</f>
        <v>薬物対策</v>
      </c>
      <c r="AM87" s="44" t="str">
        <f>INDEX($C$82:$AM$84,1,MATCH(AM$90,$C$85:$AM$85,0))</f>
        <v>無回答</v>
      </c>
      <c r="AO87" s="29"/>
    </row>
    <row r="88" spans="1:43" x14ac:dyDescent="0.2">
      <c r="A88" s="54"/>
      <c r="B88" s="18">
        <v>1699</v>
      </c>
      <c r="C88" s="97">
        <f>INDEX($C$82:$AM$84,2,MATCH(C$90,$C$85:$AM$85,0))</f>
        <v>520</v>
      </c>
      <c r="D88" s="95">
        <f>INDEX($C$82:$AM$84,2,MATCH(D$90,$C$85:$AM$85,0))</f>
        <v>449</v>
      </c>
      <c r="E88" s="95">
        <f>INDEX($C$82:$AM$84,2,MATCH(E$90,$C$85:$AM$85,0))</f>
        <v>435</v>
      </c>
      <c r="F88" s="95">
        <f>INDEX($C$82:$AM$84,2,MATCH(F$90,$C$85:$AM$85,0))</f>
        <v>434</v>
      </c>
      <c r="G88" s="95">
        <f>INDEX($C$82:$AM$84,2,MATCH(G$90,$C$85:$AM$85,0))</f>
        <v>365</v>
      </c>
      <c r="H88" s="95">
        <f>INDEX($C$82:$AM$84,2,MATCH(H$90,$C$85:$AM$85,0))</f>
        <v>365</v>
      </c>
      <c r="I88" s="95">
        <f>INDEX($C$82:$AM$84,2,MATCH(I$90,$C$85:$AM$85,0))</f>
        <v>322</v>
      </c>
      <c r="J88" s="95">
        <f>INDEX($C$82:$AM$84,2,MATCH(J$90,$C$85:$AM$85,0))</f>
        <v>254</v>
      </c>
      <c r="K88" s="95">
        <f>INDEX($C$82:$AM$84,2,MATCH(K$90,$C$85:$AM$85,0))</f>
        <v>248</v>
      </c>
      <c r="L88" s="95">
        <f>INDEX($C$82:$AM$84,2,MATCH(L$90,$C$85:$AM$85,0))</f>
        <v>209</v>
      </c>
      <c r="M88" s="95">
        <f>INDEX($C$82:$AM$84,2,MATCH(M$90,$C$85:$AM$85,0))</f>
        <v>207</v>
      </c>
      <c r="N88" s="95">
        <f>INDEX($C$82:$AM$84,2,MATCH(N$90,$C$85:$AM$85,0))</f>
        <v>184</v>
      </c>
      <c r="O88" s="95">
        <f>INDEX($C$82:$AM$84,2,MATCH(O$90,$C$85:$AM$85,0))</f>
        <v>180</v>
      </c>
      <c r="P88" s="95">
        <f>INDEX($C$82:$AM$84,2,MATCH(P$90,$C$85:$AM$85,0))</f>
        <v>162</v>
      </c>
      <c r="Q88" s="134">
        <f>INDEX($C$82:$AM$84,2,MATCH(Q$90,$C$85:$AM$85,0))</f>
        <v>160</v>
      </c>
      <c r="R88" s="134">
        <f>INDEX($C$82:$AM$84,2,MATCH(R$90,$C$85:$AM$85,0))</f>
        <v>158</v>
      </c>
      <c r="S88" s="134">
        <f>INDEX($C$82:$AM$84,2,MATCH(S$90,$C$85:$AM$85,0))</f>
        <v>153</v>
      </c>
      <c r="T88" s="134">
        <f>INDEX($C$82:$AM$84,2,MATCH(T$90,$C$85:$AM$85,0))</f>
        <v>150</v>
      </c>
      <c r="U88" s="95">
        <f>INDEX($C$82:$AM$84,2,MATCH(U$90,$C$85:$AM$85,0))</f>
        <v>143</v>
      </c>
      <c r="V88" s="95">
        <f>INDEX($C$82:$AM$84,2,MATCH(V$90,$C$85:$AM$85,0))</f>
        <v>136</v>
      </c>
      <c r="W88" s="95">
        <f>INDEX($C$82:$AM$84,2,MATCH(W$90,$C$85:$AM$85,0))</f>
        <v>115</v>
      </c>
      <c r="X88" s="95">
        <f>INDEX($C$82:$AM$84,2,MATCH(X$90,$C$85:$AM$85,0))</f>
        <v>114</v>
      </c>
      <c r="Y88" s="95">
        <f>INDEX($C$82:$AM$84,2,MATCH(Y$90,$C$85:$AM$85,0))</f>
        <v>111</v>
      </c>
      <c r="Z88" s="95">
        <f>INDEX($C$82:$AM$84,2,MATCH(Z$90,$C$85:$AM$85,0))</f>
        <v>112</v>
      </c>
      <c r="AA88" s="95">
        <f>INDEX($C$82:$AM$84,2,MATCH(AA$90,$C$85:$AM$85,0))</f>
        <v>105</v>
      </c>
      <c r="AB88" s="95">
        <f>INDEX($C$82:$AM$84,2,MATCH(AB$90,$C$85:$AM$85,0))</f>
        <v>104</v>
      </c>
      <c r="AC88" s="95">
        <f>INDEX($C$82:$AM$84,2,MATCH(AC$90,$C$85:$AM$85,0))</f>
        <v>83</v>
      </c>
      <c r="AD88" s="95">
        <f>INDEX($C$82:$AM$84,2,MATCH(AD$90,$C$85:$AM$85,0))</f>
        <v>82</v>
      </c>
      <c r="AE88" s="95">
        <f>INDEX($C$82:$AM$84,2,MATCH(AE$90,$C$85:$AM$85,0))</f>
        <v>80</v>
      </c>
      <c r="AF88" s="95">
        <f>INDEX($C$82:$AM$84,2,MATCH(AF$90,$C$85:$AM$85,0))</f>
        <v>79</v>
      </c>
      <c r="AG88" s="95">
        <f>INDEX($C$82:$AM$84,2,MATCH(AG$90,$C$85:$AM$85,0))</f>
        <v>75</v>
      </c>
      <c r="AH88" s="95">
        <f>INDEX($C$82:$AM$84,2,MATCH(AH$90,$C$85:$AM$85,0))</f>
        <v>70</v>
      </c>
      <c r="AI88" s="95">
        <f>INDEX($C$82:$AM$84,2,MATCH(AI$90,$C$85:$AM$85,0))</f>
        <v>57</v>
      </c>
      <c r="AJ88" s="95">
        <f>INDEX($C$82:$AM$84,2,MATCH(AJ$90,$C$85:$AM$85,0))</f>
        <v>53</v>
      </c>
      <c r="AK88" s="95">
        <f>INDEX($C$82:$AM$84,2,MATCH(AK$90,$C$85:$AM$85,0))</f>
        <v>39</v>
      </c>
      <c r="AL88" s="93">
        <f>INDEX($C$82:$AM$84,2,MATCH(AL$90,$C$85:$AM$85,0))</f>
        <v>27</v>
      </c>
      <c r="AM88" s="209">
        <f>INDEX($C$82:$AM$84,2,MATCH(AM$90,$C$85:$AM$85,0))</f>
        <v>99</v>
      </c>
      <c r="AN88" s="8">
        <f>SUM(C88:AM88)</f>
        <v>6639</v>
      </c>
      <c r="AO88" s="29"/>
    </row>
    <row r="89" spans="1:43" x14ac:dyDescent="0.2">
      <c r="A89" s="54"/>
      <c r="B89" s="35">
        <v>100</v>
      </c>
      <c r="C89" s="91">
        <f>INDEX($C$82:$AM$84,3,MATCH(C$90,$C$85:$AM$85,0))</f>
        <v>31.6</v>
      </c>
      <c r="D89" s="89">
        <f>INDEX($C$82:$AM$84,3,MATCH(D$90,$C$85:$AM$85,0))</f>
        <v>27.3</v>
      </c>
      <c r="E89" s="89">
        <f>INDEX($C$82:$AM$84,3,MATCH(E$90,$C$85:$AM$85,0))</f>
        <v>26.5</v>
      </c>
      <c r="F89" s="89">
        <f>INDEX($C$82:$AM$84,3,MATCH(F$90,$C$85:$AM$85,0))</f>
        <v>26.4</v>
      </c>
      <c r="G89" s="89">
        <f>INDEX($C$82:$AM$84,3,MATCH(G$90,$C$85:$AM$85,0))</f>
        <v>22.2</v>
      </c>
      <c r="H89" s="89">
        <f>INDEX($C$82:$AM$84,3,MATCH(H$90,$C$85:$AM$85,0))</f>
        <v>22.2</v>
      </c>
      <c r="I89" s="89">
        <f>INDEX($C$82:$AM$84,3,MATCH(I$90,$C$85:$AM$85,0))</f>
        <v>19.600000000000001</v>
      </c>
      <c r="J89" s="89">
        <f>INDEX($C$82:$AM$84,3,MATCH(J$90,$C$85:$AM$85,0))</f>
        <v>15.5</v>
      </c>
      <c r="K89" s="89">
        <f>INDEX($C$82:$AM$84,3,MATCH(K$90,$C$85:$AM$85,0))</f>
        <v>15.1</v>
      </c>
      <c r="L89" s="89">
        <f>INDEX($C$82:$AM$84,3,MATCH(L$90,$C$85:$AM$85,0))</f>
        <v>12.7</v>
      </c>
      <c r="M89" s="89">
        <f>INDEX($C$82:$AM$84,3,MATCH(M$90,$C$85:$AM$85,0))</f>
        <v>12.6</v>
      </c>
      <c r="N89" s="89">
        <f>INDEX($C$82:$AM$84,3,MATCH(N$90,$C$85:$AM$85,0))</f>
        <v>11.2</v>
      </c>
      <c r="O89" s="89">
        <f>INDEX($C$82:$AM$84,3,MATCH(O$90,$C$85:$AM$85,0))</f>
        <v>10.9</v>
      </c>
      <c r="P89" s="89">
        <f>INDEX($C$82:$AM$84,3,MATCH(P$90,$C$85:$AM$85,0))</f>
        <v>9.9</v>
      </c>
      <c r="Q89" s="89">
        <f>INDEX($C$82:$AM$84,3,MATCH(Q$90,$C$85:$AM$85,0))</f>
        <v>9.6999999999999993</v>
      </c>
      <c r="R89" s="89">
        <f>INDEX($C$82:$AM$84,3,MATCH(R$90,$C$85:$AM$85,0))</f>
        <v>9.6</v>
      </c>
      <c r="S89" s="89">
        <f>INDEX($C$82:$AM$84,3,MATCH(S$90,$C$85:$AM$85,0))</f>
        <v>9.3000000000000007</v>
      </c>
      <c r="T89" s="89">
        <f>INDEX($C$82:$AM$84,3,MATCH(T$90,$C$85:$AM$85,0))</f>
        <v>9.1</v>
      </c>
      <c r="U89" s="89">
        <f>INDEX($C$82:$AM$84,3,MATCH(U$90,$C$85:$AM$85,0))</f>
        <v>8.6999999999999993</v>
      </c>
      <c r="V89" s="89">
        <f>INDEX($C$82:$AM$84,3,MATCH(V$90,$C$85:$AM$85,0))</f>
        <v>8.3000000000000007</v>
      </c>
      <c r="W89" s="89">
        <f>INDEX($C$82:$AM$84,3,MATCH(W$90,$C$85:$AM$85,0))</f>
        <v>7</v>
      </c>
      <c r="X89" s="89">
        <f>INDEX($C$82:$AM$84,3,MATCH(X$90,$C$85:$AM$85,0))</f>
        <v>6.9</v>
      </c>
      <c r="Y89" s="89">
        <f>INDEX($C$82:$AM$84,3,MATCH(Y$90,$C$85:$AM$85,0))</f>
        <v>6.8</v>
      </c>
      <c r="Z89" s="89">
        <f>INDEX($C$82:$AM$84,3,MATCH(Z$90,$C$85:$AM$85,0))</f>
        <v>6.8</v>
      </c>
      <c r="AA89" s="89">
        <f>INDEX($C$82:$AM$84,3,MATCH(AA$90,$C$85:$AM$85,0))</f>
        <v>6.4</v>
      </c>
      <c r="AB89" s="89">
        <f>INDEX($C$82:$AM$84,3,MATCH(AB$90,$C$85:$AM$85,0))</f>
        <v>6.3</v>
      </c>
      <c r="AC89" s="89">
        <f>INDEX($C$82:$AM$84,3,MATCH(AC$90,$C$85:$AM$85,0))</f>
        <v>5</v>
      </c>
      <c r="AD89" s="89">
        <f>INDEX($C$82:$AM$84,3,MATCH(AD$90,$C$85:$AM$85,0))</f>
        <v>5</v>
      </c>
      <c r="AE89" s="89">
        <f>INDEX($C$82:$AM$84,3,MATCH(AE$90,$C$85:$AM$85,0))</f>
        <v>4.9000000000000004</v>
      </c>
      <c r="AF89" s="89">
        <f>INDEX($C$82:$AM$84,3,MATCH(AF$90,$C$85:$AM$85,0))</f>
        <v>4.8</v>
      </c>
      <c r="AG89" s="89">
        <f>INDEX($C$82:$AM$84,3,MATCH(AG$90,$C$85:$AM$85,0))</f>
        <v>4.5999999999999996</v>
      </c>
      <c r="AH89" s="89">
        <f>INDEX($C$82:$AM$84,3,MATCH(AH$90,$C$85:$AM$85,0))</f>
        <v>4.3</v>
      </c>
      <c r="AI89" s="89">
        <f>INDEX($C$82:$AM$84,3,MATCH(AI$90,$C$85:$AM$85,0))</f>
        <v>3.5</v>
      </c>
      <c r="AJ89" s="89">
        <f>INDEX($C$82:$AM$84,3,MATCH(AJ$90,$C$85:$AM$85,0))</f>
        <v>3.2</v>
      </c>
      <c r="AK89" s="89">
        <f>INDEX($C$82:$AM$84,3,MATCH(AK$90,$C$85:$AM$85,0))</f>
        <v>2.4</v>
      </c>
      <c r="AL89" s="87">
        <f>INDEX($C$82:$AM$84,3,MATCH(AL$90,$C$85:$AM$85,0))</f>
        <v>1.6</v>
      </c>
      <c r="AM89" s="208">
        <f>INDEX($C$82:$AM$84,3,MATCH(AM$90,$C$85:$AM$85,0))</f>
        <v>6</v>
      </c>
      <c r="AN89" s="8">
        <f>SUM(C89:AM89)</f>
        <v>403.9</v>
      </c>
      <c r="AO89" s="29"/>
    </row>
    <row r="90" spans="1:43" x14ac:dyDescent="0.2">
      <c r="A90" s="54"/>
      <c r="B90" s="48" t="s">
        <v>92</v>
      </c>
      <c r="C90" s="177">
        <v>1</v>
      </c>
      <c r="D90" s="177">
        <v>2</v>
      </c>
      <c r="E90" s="177">
        <v>3</v>
      </c>
      <c r="F90" s="177">
        <v>4</v>
      </c>
      <c r="G90" s="177">
        <v>5</v>
      </c>
      <c r="H90" s="177">
        <v>6</v>
      </c>
      <c r="I90" s="177">
        <v>7</v>
      </c>
      <c r="J90" s="177">
        <v>8</v>
      </c>
      <c r="K90" s="177">
        <v>9</v>
      </c>
      <c r="L90" s="177">
        <v>10</v>
      </c>
      <c r="M90" s="177">
        <v>11</v>
      </c>
      <c r="N90" s="177">
        <v>12</v>
      </c>
      <c r="O90" s="177">
        <v>13</v>
      </c>
      <c r="P90" s="177">
        <v>14</v>
      </c>
      <c r="Q90" s="177">
        <v>15</v>
      </c>
      <c r="R90" s="177">
        <v>16</v>
      </c>
      <c r="S90" s="177">
        <v>17</v>
      </c>
      <c r="T90" s="177">
        <v>18</v>
      </c>
      <c r="U90" s="177">
        <v>19</v>
      </c>
      <c r="V90" s="177">
        <v>20</v>
      </c>
      <c r="W90" s="177">
        <v>21</v>
      </c>
      <c r="X90" s="177">
        <v>22</v>
      </c>
      <c r="Y90" s="177">
        <v>23</v>
      </c>
      <c r="Z90" s="177">
        <v>24</v>
      </c>
      <c r="AA90" s="177">
        <v>25</v>
      </c>
      <c r="AB90" s="177">
        <v>26</v>
      </c>
      <c r="AC90" s="177">
        <v>27</v>
      </c>
      <c r="AD90" s="177">
        <v>28</v>
      </c>
      <c r="AE90" s="177">
        <v>29</v>
      </c>
      <c r="AF90" s="177">
        <v>30</v>
      </c>
      <c r="AG90" s="177">
        <v>31</v>
      </c>
      <c r="AH90" s="177">
        <v>32</v>
      </c>
      <c r="AI90" s="177">
        <v>33</v>
      </c>
      <c r="AJ90" s="177">
        <v>34</v>
      </c>
      <c r="AK90" s="177">
        <v>35</v>
      </c>
      <c r="AL90" s="177">
        <v>36</v>
      </c>
      <c r="AM90" s="177">
        <v>37</v>
      </c>
      <c r="AO90" s="29"/>
    </row>
    <row r="91" spans="1:43" x14ac:dyDescent="0.2">
      <c r="A91" s="54"/>
      <c r="B91" s="101" t="s">
        <v>335</v>
      </c>
      <c r="C91" s="204"/>
      <c r="D91" s="204"/>
      <c r="E91" s="204"/>
      <c r="F91" s="204"/>
      <c r="G91" s="204"/>
      <c r="H91" s="207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6"/>
      <c r="X91" s="204"/>
      <c r="Y91" s="204"/>
      <c r="Z91" s="204"/>
      <c r="AA91" s="204"/>
      <c r="AB91" s="204"/>
      <c r="AC91" s="204"/>
      <c r="AD91" s="204"/>
      <c r="AE91" s="204"/>
      <c r="AF91" s="204"/>
      <c r="AG91" s="205"/>
      <c r="AH91" s="204"/>
      <c r="AI91" s="204"/>
      <c r="AJ91" s="205"/>
      <c r="AK91" s="204"/>
      <c r="AL91" s="8"/>
      <c r="AM91" s="8"/>
      <c r="AO91" s="29"/>
    </row>
    <row r="92" spans="1:43" ht="64.8" customHeight="1" x14ac:dyDescent="0.2">
      <c r="A92" s="54"/>
      <c r="B92" s="44"/>
      <c r="C92" s="10" t="str">
        <f>C87</f>
        <v>防災対策</v>
      </c>
      <c r="D92" s="11" t="str">
        <f>D87</f>
        <v>少子化対策</v>
      </c>
      <c r="E92" s="11" t="str">
        <f>E87</f>
        <v>子育て支援</v>
      </c>
      <c r="F92" s="11" t="str">
        <f>F87</f>
        <v>高齢者福祉</v>
      </c>
      <c r="G92" s="83" t="str">
        <f>G87</f>
        <v>地域医療の確保</v>
      </c>
      <c r="H92" s="83" t="str">
        <f>H87</f>
        <v>若者の県内定着</v>
      </c>
      <c r="I92" s="11" t="str">
        <f>I87</f>
        <v>公共交通の充実</v>
      </c>
      <c r="J92" s="83" t="str">
        <f>J87</f>
        <v>防犯・交通安全対策</v>
      </c>
      <c r="K92" s="11" t="str">
        <f>K87</f>
        <v>消費者保護</v>
      </c>
      <c r="L92" s="83" t="str">
        <f>L87</f>
        <v>道路整備・維持管理</v>
      </c>
      <c r="M92" s="83" t="str">
        <f>M87</f>
        <v>中小企業支援</v>
      </c>
      <c r="N92" s="83" t="str">
        <f>N87</f>
        <v>学校教育の充実</v>
      </c>
      <c r="O92" s="83" t="str">
        <f>O87</f>
        <v>企業誘致</v>
      </c>
      <c r="P92" s="83" t="str">
        <f>P87</f>
        <v>県外からの移住・定住の促進</v>
      </c>
      <c r="Q92" s="83" t="str">
        <f>Q87</f>
        <v>就労支援</v>
      </c>
      <c r="R92" s="83" t="str">
        <f>R87</f>
        <v>自然環境保全</v>
      </c>
      <c r="S92" s="11" t="str">
        <f>S87</f>
        <v>労働環境改善</v>
      </c>
      <c r="T92" s="83" t="str">
        <f>T87</f>
        <v>農業・畜産業・水産業振興</v>
      </c>
      <c r="U92" s="83" t="str">
        <f>U87</f>
        <v>観光振興</v>
      </c>
      <c r="V92" s="83" t="str">
        <f>V87</f>
        <v>障がい者福祉</v>
      </c>
      <c r="W92" s="83" t="str">
        <f>W87</f>
        <v>様々な産業を担う人材の育成</v>
      </c>
      <c r="X92" s="83" t="str">
        <f>X87</f>
        <v>河川整備・維持管理</v>
      </c>
      <c r="Y92" s="83" t="str">
        <f>Y87</f>
        <v>廃棄物対策</v>
      </c>
      <c r="Z92" s="83" t="str">
        <f>Z87</f>
        <v>健康増進</v>
      </c>
      <c r="AA92" s="83" t="str">
        <f>AA87</f>
        <v>女性の活躍推進</v>
      </c>
      <c r="AB92" s="83" t="str">
        <f>AB87</f>
        <v>住環境保全</v>
      </c>
      <c r="AC92" s="83" t="str">
        <f>AC87</f>
        <v>成長産業分野の振興</v>
      </c>
      <c r="AD92" s="83" t="str">
        <f>AD87</f>
        <v>公園整備</v>
      </c>
      <c r="AE92" s="83" t="str">
        <f>AE87</f>
        <v>食品の安全対策</v>
      </c>
      <c r="AF92" s="83" t="str">
        <f>AF87</f>
        <v>地域コミュニティの活性化</v>
      </c>
      <c r="AG92" s="83" t="str">
        <f>AG87</f>
        <v>砂防対策（土砂崩れなど）</v>
      </c>
      <c r="AH92" s="83" t="str">
        <f>AH87</f>
        <v>文化・芸術の振興</v>
      </c>
      <c r="AI92" s="83" t="str">
        <f>AI87</f>
        <v>スポーツやレクリエーション
　　　　　　　　　　　　の推進</v>
      </c>
      <c r="AJ92" s="83" t="str">
        <f>AJ87</f>
        <v>社会教育・生涯学習の充実</v>
      </c>
      <c r="AK92" s="11" t="str">
        <f>AK87</f>
        <v>林業振興</v>
      </c>
      <c r="AL92" s="12" t="str">
        <f>AL87</f>
        <v>薬物対策</v>
      </c>
      <c r="AM92" s="44" t="str">
        <f>AM87</f>
        <v>無回答</v>
      </c>
      <c r="AO92" s="29"/>
    </row>
    <row r="93" spans="1:43" ht="13.5" customHeight="1" x14ac:dyDescent="0.2">
      <c r="A93" s="54"/>
      <c r="B93" s="42" t="s">
        <v>139</v>
      </c>
      <c r="C93" s="150">
        <v>27.2</v>
      </c>
      <c r="D93" s="149">
        <v>24.1</v>
      </c>
      <c r="E93" s="149">
        <v>26.8</v>
      </c>
      <c r="F93" s="149">
        <v>33.700000000000003</v>
      </c>
      <c r="G93" s="203">
        <v>21.4</v>
      </c>
      <c r="H93" s="203">
        <v>18.8</v>
      </c>
      <c r="I93" s="149">
        <v>16.600000000000001</v>
      </c>
      <c r="J93" s="203">
        <v>12.5</v>
      </c>
      <c r="K93" s="149">
        <v>13.3</v>
      </c>
      <c r="L93" s="203">
        <v>12.7</v>
      </c>
      <c r="M93" s="203">
        <v>11.3</v>
      </c>
      <c r="N93" s="203">
        <v>12.1</v>
      </c>
      <c r="O93" s="203">
        <v>8.3000000000000007</v>
      </c>
      <c r="P93" s="203">
        <v>9.6999999999999993</v>
      </c>
      <c r="Q93" s="203">
        <v>11.4</v>
      </c>
      <c r="R93" s="203">
        <v>9.6999999999999993</v>
      </c>
      <c r="S93" s="149">
        <v>10</v>
      </c>
      <c r="T93" s="203">
        <v>5.5</v>
      </c>
      <c r="U93" s="203">
        <v>8.4</v>
      </c>
      <c r="V93" s="203">
        <v>10.199999999999999</v>
      </c>
      <c r="W93" s="203">
        <v>6.3</v>
      </c>
      <c r="X93" s="203">
        <v>8.1</v>
      </c>
      <c r="Y93" s="203">
        <v>8.6999999999999993</v>
      </c>
      <c r="Z93" s="203">
        <v>6.2</v>
      </c>
      <c r="AA93" s="203">
        <v>8.5</v>
      </c>
      <c r="AB93" s="203">
        <v>6</v>
      </c>
      <c r="AC93" s="203">
        <v>4.7</v>
      </c>
      <c r="AD93" s="203">
        <v>5.2</v>
      </c>
      <c r="AE93" s="203">
        <v>4.5</v>
      </c>
      <c r="AF93" s="203">
        <v>5.0999999999999996</v>
      </c>
      <c r="AG93" s="203">
        <v>4.5999999999999996</v>
      </c>
      <c r="AH93" s="203">
        <v>2.7</v>
      </c>
      <c r="AI93" s="203">
        <v>1.6</v>
      </c>
      <c r="AJ93" s="203">
        <v>3.4</v>
      </c>
      <c r="AK93" s="149">
        <v>3</v>
      </c>
      <c r="AL93" s="148">
        <v>1.3</v>
      </c>
      <c r="AM93" s="202">
        <v>9.8000000000000007</v>
      </c>
      <c r="AN93" s="8"/>
      <c r="AO93" s="29"/>
    </row>
    <row r="94" spans="1:43" ht="13.5" customHeight="1" x14ac:dyDescent="0.2">
      <c r="A94" s="54"/>
      <c r="B94" s="42" t="s">
        <v>138</v>
      </c>
      <c r="C94" s="201">
        <v>28.7</v>
      </c>
      <c r="D94" s="199">
        <v>23.6</v>
      </c>
      <c r="E94" s="199">
        <v>25.5</v>
      </c>
      <c r="F94" s="199">
        <v>33.5</v>
      </c>
      <c r="G94" s="200">
        <v>22.4</v>
      </c>
      <c r="H94" s="200">
        <v>22.5</v>
      </c>
      <c r="I94" s="199">
        <v>17.8</v>
      </c>
      <c r="J94" s="200">
        <v>13.8</v>
      </c>
      <c r="K94" s="199">
        <v>12.3</v>
      </c>
      <c r="L94" s="200">
        <v>13.5</v>
      </c>
      <c r="M94" s="200">
        <v>10.6</v>
      </c>
      <c r="N94" s="200">
        <v>11</v>
      </c>
      <c r="O94" s="200">
        <v>10.199999999999999</v>
      </c>
      <c r="P94" s="200">
        <v>9.4</v>
      </c>
      <c r="Q94" s="200">
        <v>11.4</v>
      </c>
      <c r="R94" s="200">
        <v>10.8</v>
      </c>
      <c r="S94" s="199">
        <v>9.3000000000000007</v>
      </c>
      <c r="T94" s="200">
        <v>7.7</v>
      </c>
      <c r="U94" s="200">
        <v>9.1</v>
      </c>
      <c r="V94" s="200">
        <v>10.1</v>
      </c>
      <c r="W94" s="200">
        <v>6.8</v>
      </c>
      <c r="X94" s="200">
        <v>6.9</v>
      </c>
      <c r="Y94" s="200">
        <v>8.6999999999999993</v>
      </c>
      <c r="Z94" s="200">
        <v>6.5</v>
      </c>
      <c r="AA94" s="200">
        <v>7.1</v>
      </c>
      <c r="AB94" s="200">
        <v>6.3</v>
      </c>
      <c r="AC94" s="200">
        <v>3.9</v>
      </c>
      <c r="AD94" s="200">
        <v>4.7</v>
      </c>
      <c r="AE94" s="200">
        <v>5.7</v>
      </c>
      <c r="AF94" s="200">
        <v>5.5</v>
      </c>
      <c r="AG94" s="200">
        <v>3.7</v>
      </c>
      <c r="AH94" s="200">
        <v>2.8</v>
      </c>
      <c r="AI94" s="200">
        <v>2.4</v>
      </c>
      <c r="AJ94" s="200">
        <v>2.6</v>
      </c>
      <c r="AK94" s="199">
        <v>3.2</v>
      </c>
      <c r="AL94" s="198">
        <v>1.1000000000000001</v>
      </c>
      <c r="AM94" s="197">
        <v>8.5</v>
      </c>
      <c r="AN94" s="8">
        <f>SUM(C94:AM94)</f>
        <v>399.6</v>
      </c>
    </row>
    <row r="95" spans="1:43" s="191" customFormat="1" ht="13.5" customHeight="1" x14ac:dyDescent="0.2">
      <c r="A95" s="54"/>
      <c r="B95" s="39" t="s">
        <v>137</v>
      </c>
      <c r="C95" s="196">
        <f>C89</f>
        <v>31.6</v>
      </c>
      <c r="D95" s="195">
        <f>D89</f>
        <v>27.3</v>
      </c>
      <c r="E95" s="195">
        <f>E89</f>
        <v>26.5</v>
      </c>
      <c r="F95" s="195">
        <f>F89</f>
        <v>26.4</v>
      </c>
      <c r="G95" s="195">
        <f>G89</f>
        <v>22.2</v>
      </c>
      <c r="H95" s="195">
        <f>H89</f>
        <v>22.2</v>
      </c>
      <c r="I95" s="195">
        <f>I89</f>
        <v>19.600000000000001</v>
      </c>
      <c r="J95" s="195">
        <f>J89</f>
        <v>15.5</v>
      </c>
      <c r="K95" s="195">
        <f>K89</f>
        <v>15.1</v>
      </c>
      <c r="L95" s="195">
        <f>L89</f>
        <v>12.7</v>
      </c>
      <c r="M95" s="195">
        <f>M89</f>
        <v>12.6</v>
      </c>
      <c r="N95" s="195">
        <f>N89</f>
        <v>11.2</v>
      </c>
      <c r="O95" s="195">
        <f>O89</f>
        <v>10.9</v>
      </c>
      <c r="P95" s="195">
        <f>P89</f>
        <v>9.9</v>
      </c>
      <c r="Q95" s="195">
        <f>Q89</f>
        <v>9.6999999999999993</v>
      </c>
      <c r="R95" s="195">
        <f>R89</f>
        <v>9.6</v>
      </c>
      <c r="S95" s="195">
        <f>S89</f>
        <v>9.3000000000000007</v>
      </c>
      <c r="T95" s="195">
        <f>T89</f>
        <v>9.1</v>
      </c>
      <c r="U95" s="195">
        <f>U89</f>
        <v>8.6999999999999993</v>
      </c>
      <c r="V95" s="195">
        <f>V89</f>
        <v>8.3000000000000007</v>
      </c>
      <c r="W95" s="195">
        <f>W89</f>
        <v>7</v>
      </c>
      <c r="X95" s="195">
        <f>X89</f>
        <v>6.9</v>
      </c>
      <c r="Y95" s="195">
        <f>Y89</f>
        <v>6.8</v>
      </c>
      <c r="Z95" s="195">
        <f>Z89</f>
        <v>6.8</v>
      </c>
      <c r="AA95" s="195">
        <f>AA89</f>
        <v>6.4</v>
      </c>
      <c r="AB95" s="195">
        <f>AB89</f>
        <v>6.3</v>
      </c>
      <c r="AC95" s="195">
        <f>AC89</f>
        <v>5</v>
      </c>
      <c r="AD95" s="195">
        <f>AD89</f>
        <v>5</v>
      </c>
      <c r="AE95" s="195">
        <f>AE89</f>
        <v>4.9000000000000004</v>
      </c>
      <c r="AF95" s="195">
        <f>AF89</f>
        <v>4.8</v>
      </c>
      <c r="AG95" s="195">
        <f>AG89</f>
        <v>4.5999999999999996</v>
      </c>
      <c r="AH95" s="195">
        <f>AH89</f>
        <v>4.3</v>
      </c>
      <c r="AI95" s="195">
        <f>AI89</f>
        <v>3.5</v>
      </c>
      <c r="AJ95" s="195">
        <f>AJ89</f>
        <v>3.2</v>
      </c>
      <c r="AK95" s="195">
        <f>AK89</f>
        <v>2.4</v>
      </c>
      <c r="AL95" s="194">
        <f>AL89</f>
        <v>1.6</v>
      </c>
      <c r="AM95" s="193">
        <f>AM89</f>
        <v>6</v>
      </c>
      <c r="AN95" s="8">
        <f>SUM(C95:AM95)</f>
        <v>403.9</v>
      </c>
      <c r="AO95" s="192"/>
    </row>
    <row r="96" spans="1:43" x14ac:dyDescent="0.2">
      <c r="A96" s="122"/>
      <c r="C96" s="69">
        <f>C95-C94</f>
        <v>2.9000000000000021</v>
      </c>
      <c r="D96" s="69">
        <f>D95-D94</f>
        <v>3.6999999999999993</v>
      </c>
      <c r="E96" s="69">
        <f>E95-E94</f>
        <v>1</v>
      </c>
      <c r="F96" s="69">
        <f>F95-F94</f>
        <v>-7.1000000000000014</v>
      </c>
      <c r="G96" s="69">
        <f>G95-G94</f>
        <v>-0.19999999999999929</v>
      </c>
      <c r="H96" s="69">
        <f>H95-H94</f>
        <v>-0.30000000000000071</v>
      </c>
      <c r="I96" s="69">
        <f>I95-I94</f>
        <v>1.8000000000000007</v>
      </c>
      <c r="J96" s="69">
        <f>J95-J94</f>
        <v>1.6999999999999993</v>
      </c>
      <c r="K96" s="69">
        <f>K95-K94</f>
        <v>2.7999999999999989</v>
      </c>
      <c r="L96" s="69">
        <f>L95-L94</f>
        <v>-0.80000000000000071</v>
      </c>
      <c r="M96" s="69">
        <f>M95-M94</f>
        <v>2</v>
      </c>
      <c r="N96" s="69">
        <f>N95-N94</f>
        <v>0.19999999999999929</v>
      </c>
      <c r="O96" s="69">
        <f>O95-O94</f>
        <v>0.70000000000000107</v>
      </c>
      <c r="P96" s="69">
        <f>P95-P94</f>
        <v>0.5</v>
      </c>
      <c r="Q96" s="69">
        <f>Q95-Q94</f>
        <v>-1.7000000000000011</v>
      </c>
      <c r="R96" s="69">
        <f>R95-R94</f>
        <v>-1.2000000000000011</v>
      </c>
      <c r="S96" s="69">
        <f>S95-S94</f>
        <v>0</v>
      </c>
      <c r="T96" s="69">
        <f>T95-T94</f>
        <v>1.3999999999999995</v>
      </c>
      <c r="U96" s="69">
        <f>U95-U94</f>
        <v>-0.40000000000000036</v>
      </c>
      <c r="V96" s="69">
        <f>V95-V94</f>
        <v>-1.7999999999999989</v>
      </c>
      <c r="W96" s="69">
        <f>W95-W94</f>
        <v>0.20000000000000018</v>
      </c>
      <c r="X96" s="69">
        <f>X95-X94</f>
        <v>0</v>
      </c>
      <c r="Y96" s="69">
        <f>Y95-Y94</f>
        <v>-1.8999999999999995</v>
      </c>
      <c r="Z96" s="69">
        <f>Z95-Z94</f>
        <v>0.29999999999999982</v>
      </c>
      <c r="AA96" s="69">
        <f>AA95-AA94</f>
        <v>-0.69999999999999929</v>
      </c>
      <c r="AB96" s="69">
        <f>AB95-AB94</f>
        <v>0</v>
      </c>
      <c r="AC96" s="69">
        <f>AC95-AC94</f>
        <v>1.1000000000000001</v>
      </c>
      <c r="AD96" s="69">
        <f>AD95-AD94</f>
        <v>0.29999999999999982</v>
      </c>
      <c r="AE96" s="69">
        <f>AE95-AE94</f>
        <v>-0.79999999999999982</v>
      </c>
      <c r="AF96" s="69">
        <f>AF95-AF94</f>
        <v>-0.70000000000000018</v>
      </c>
      <c r="AG96" s="69">
        <f>AG95-AG94</f>
        <v>0.89999999999999947</v>
      </c>
      <c r="AH96" s="69">
        <f>AH95-AH94</f>
        <v>1.5</v>
      </c>
      <c r="AI96" s="69">
        <f>AI95-AI94</f>
        <v>1.1000000000000001</v>
      </c>
      <c r="AJ96" s="69">
        <f>AJ95-AJ94</f>
        <v>0.60000000000000009</v>
      </c>
      <c r="AK96" s="69">
        <f>AK95-AK94</f>
        <v>-0.80000000000000027</v>
      </c>
      <c r="AL96" s="69">
        <f>AL95-AL94</f>
        <v>0.5</v>
      </c>
      <c r="AM96" s="69"/>
    </row>
    <row r="97" spans="1:40" x14ac:dyDescent="0.2">
      <c r="A97" s="122"/>
      <c r="C97" s="69"/>
      <c r="E97" s="69"/>
      <c r="F97" s="69"/>
      <c r="H97" s="69"/>
      <c r="I97" s="69"/>
      <c r="J97" s="69"/>
      <c r="K97" s="69"/>
      <c r="L97" s="69"/>
      <c r="M97" s="69"/>
      <c r="N97" s="69"/>
      <c r="R97" s="69"/>
      <c r="S97" s="69"/>
      <c r="T97" s="69"/>
      <c r="U97" s="69"/>
      <c r="V97" s="69"/>
      <c r="W97" s="69"/>
      <c r="Y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</row>
    <row r="98" spans="1:40" x14ac:dyDescent="0.2">
      <c r="A98" s="122"/>
      <c r="C98" s="69"/>
      <c r="D98" s="69"/>
      <c r="E98" s="69"/>
      <c r="F98" s="69"/>
      <c r="G98" s="69"/>
      <c r="H98" s="69"/>
      <c r="I98" s="69"/>
      <c r="J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</row>
    <row r="99" spans="1:40" x14ac:dyDescent="0.2">
      <c r="A99" s="122"/>
      <c r="B99" s="190" t="s">
        <v>334</v>
      </c>
    </row>
    <row r="100" spans="1:40" s="188" customFormat="1" x14ac:dyDescent="0.2">
      <c r="A100" s="189"/>
    </row>
    <row r="101" spans="1:40" x14ac:dyDescent="0.2">
      <c r="A101" s="187" t="s">
        <v>287</v>
      </c>
      <c r="B101" s="6" t="s">
        <v>333</v>
      </c>
      <c r="C101" s="1" t="s">
        <v>332</v>
      </c>
    </row>
    <row r="102" spans="1:40" ht="64.8" x14ac:dyDescent="0.2">
      <c r="A102" s="105" t="s">
        <v>219</v>
      </c>
      <c r="B102" s="9" t="s">
        <v>1</v>
      </c>
      <c r="C102" s="10" t="s">
        <v>330</v>
      </c>
      <c r="D102" s="11" t="s">
        <v>328</v>
      </c>
      <c r="E102" s="11" t="s">
        <v>326</v>
      </c>
      <c r="F102" s="11" t="s">
        <v>327</v>
      </c>
      <c r="G102" s="11" t="s">
        <v>323</v>
      </c>
      <c r="H102" s="11" t="s">
        <v>324</v>
      </c>
      <c r="I102" s="17" t="s">
        <v>322</v>
      </c>
      <c r="J102" s="11" t="s">
        <v>325</v>
      </c>
      <c r="K102" s="11" t="s">
        <v>329</v>
      </c>
      <c r="L102" s="11" t="s">
        <v>144</v>
      </c>
      <c r="M102" s="184" t="s">
        <v>321</v>
      </c>
      <c r="N102" s="12" t="s">
        <v>0</v>
      </c>
      <c r="O102" s="3" t="s">
        <v>269</v>
      </c>
      <c r="R102" s="3" t="s">
        <v>331</v>
      </c>
    </row>
    <row r="103" spans="1:40" x14ac:dyDescent="0.2">
      <c r="A103" s="122"/>
      <c r="B103" s="18">
        <f>B88</f>
        <v>1699</v>
      </c>
      <c r="C103" s="165"/>
      <c r="D103" s="164"/>
      <c r="E103" s="164"/>
      <c r="F103" s="164"/>
      <c r="G103" s="164"/>
      <c r="H103" s="164"/>
      <c r="I103" s="172"/>
      <c r="J103" s="164"/>
      <c r="K103" s="164"/>
      <c r="L103" s="164"/>
      <c r="M103" s="186"/>
      <c r="N103" s="162"/>
      <c r="O103" s="8">
        <f>SUM(C103:N103)</f>
        <v>0</v>
      </c>
      <c r="P103" s="8"/>
      <c r="R103" s="3">
        <v>21.3</v>
      </c>
    </row>
    <row r="104" spans="1:40" ht="13.5" customHeight="1" x14ac:dyDescent="0.2">
      <c r="A104" s="122"/>
      <c r="B104" s="181">
        <v>100</v>
      </c>
      <c r="C104" s="14"/>
      <c r="D104" s="15"/>
      <c r="E104" s="15"/>
      <c r="F104" s="15"/>
      <c r="G104" s="15"/>
      <c r="H104" s="15"/>
      <c r="I104" s="171"/>
      <c r="J104" s="15"/>
      <c r="K104" s="15"/>
      <c r="L104" s="15"/>
      <c r="M104" s="185"/>
      <c r="N104" s="16"/>
      <c r="O104" s="8">
        <f>SUM(C104:N104)</f>
        <v>0</v>
      </c>
      <c r="P104" s="8"/>
      <c r="R104" s="3">
        <v>25.2</v>
      </c>
    </row>
    <row r="105" spans="1:40" ht="13.5" customHeight="1" x14ac:dyDescent="0.2">
      <c r="A105" s="122"/>
      <c r="B105" s="48" t="s">
        <v>92</v>
      </c>
      <c r="C105" s="177">
        <v>1</v>
      </c>
      <c r="D105" s="177">
        <v>3</v>
      </c>
      <c r="E105" s="177">
        <v>5</v>
      </c>
      <c r="F105" s="177">
        <v>4</v>
      </c>
      <c r="G105" s="177">
        <v>8</v>
      </c>
      <c r="H105" s="177">
        <v>7</v>
      </c>
      <c r="I105" s="177">
        <v>9</v>
      </c>
      <c r="J105" s="177">
        <v>6</v>
      </c>
      <c r="K105" s="8">
        <v>2</v>
      </c>
      <c r="L105" s="8">
        <v>10</v>
      </c>
      <c r="M105" s="8">
        <v>11</v>
      </c>
      <c r="N105" s="8">
        <v>12</v>
      </c>
    </row>
    <row r="106" spans="1:40" ht="13.5" customHeight="1" x14ac:dyDescent="0.2">
      <c r="A106" s="122"/>
      <c r="B106" s="101" t="s">
        <v>141</v>
      </c>
      <c r="C106" s="177"/>
      <c r="D106" s="177"/>
      <c r="E106" s="177"/>
      <c r="F106" s="177"/>
      <c r="G106" s="177"/>
      <c r="H106" s="177"/>
      <c r="I106" s="177"/>
      <c r="J106" s="177"/>
    </row>
    <row r="107" spans="1:40" ht="64.8" x14ac:dyDescent="0.2">
      <c r="A107" s="105"/>
      <c r="B107" s="9" t="s">
        <v>1</v>
      </c>
      <c r="C107" s="10" t="s">
        <v>330</v>
      </c>
      <c r="D107" s="11" t="s">
        <v>329</v>
      </c>
      <c r="E107" s="11" t="s">
        <v>328</v>
      </c>
      <c r="F107" s="11" t="s">
        <v>327</v>
      </c>
      <c r="G107" s="11" t="s">
        <v>326</v>
      </c>
      <c r="H107" s="11" t="s">
        <v>325</v>
      </c>
      <c r="I107" s="11" t="s">
        <v>324</v>
      </c>
      <c r="J107" s="11" t="s">
        <v>323</v>
      </c>
      <c r="K107" s="17" t="s">
        <v>322</v>
      </c>
      <c r="L107" s="11" t="s">
        <v>144</v>
      </c>
      <c r="M107" s="184" t="s">
        <v>321</v>
      </c>
      <c r="N107" s="12" t="s">
        <v>0</v>
      </c>
      <c r="O107" s="3" t="s">
        <v>269</v>
      </c>
    </row>
    <row r="108" spans="1:40" x14ac:dyDescent="0.2">
      <c r="A108" s="122"/>
      <c r="B108" s="18">
        <f>B103</f>
        <v>1699</v>
      </c>
      <c r="C108" s="97"/>
      <c r="D108" s="95"/>
      <c r="E108" s="95"/>
      <c r="F108" s="95"/>
      <c r="G108" s="95"/>
      <c r="H108" s="95"/>
      <c r="I108" s="95"/>
      <c r="J108" s="95"/>
      <c r="K108" s="94"/>
      <c r="L108" s="95"/>
      <c r="M108" s="183"/>
      <c r="N108" s="93"/>
      <c r="O108" s="8">
        <f>SUM(C108:N108)</f>
        <v>0</v>
      </c>
      <c r="P108" s="8"/>
    </row>
    <row r="109" spans="1:40" x14ac:dyDescent="0.2">
      <c r="A109" s="122"/>
      <c r="B109" s="181">
        <v>100</v>
      </c>
      <c r="C109" s="91"/>
      <c r="D109" s="89"/>
      <c r="E109" s="89"/>
      <c r="F109" s="89"/>
      <c r="G109" s="89"/>
      <c r="H109" s="89"/>
      <c r="I109" s="89"/>
      <c r="J109" s="89"/>
      <c r="K109" s="88"/>
      <c r="L109" s="89"/>
      <c r="M109" s="182"/>
      <c r="N109" s="87"/>
      <c r="O109" s="8">
        <f>SUM(C109:N109)</f>
        <v>0</v>
      </c>
      <c r="P109" s="8"/>
    </row>
    <row r="110" spans="1:40" x14ac:dyDescent="0.2">
      <c r="A110" s="122"/>
      <c r="B110" s="177"/>
      <c r="C110" s="177">
        <v>1</v>
      </c>
      <c r="D110" s="177">
        <v>2</v>
      </c>
      <c r="E110" s="177">
        <v>3</v>
      </c>
      <c r="F110" s="177">
        <v>4</v>
      </c>
      <c r="G110" s="177">
        <v>5</v>
      </c>
      <c r="H110" s="177">
        <v>6</v>
      </c>
      <c r="I110" s="177">
        <v>7</v>
      </c>
      <c r="J110" s="177">
        <v>8</v>
      </c>
      <c r="K110" s="8">
        <v>9</v>
      </c>
      <c r="L110" s="8">
        <v>10</v>
      </c>
      <c r="M110" s="8">
        <v>11</v>
      </c>
      <c r="N110" s="8">
        <v>12</v>
      </c>
    </row>
    <row r="111" spans="1:40" x14ac:dyDescent="0.2">
      <c r="A111" s="122"/>
    </row>
    <row r="112" spans="1:40" x14ac:dyDescent="0.2">
      <c r="A112" s="122"/>
      <c r="B112" s="6" t="s">
        <v>320</v>
      </c>
      <c r="C112" s="1" t="s">
        <v>319</v>
      </c>
      <c r="D112" s="1"/>
      <c r="E112" s="136"/>
      <c r="F112" s="1"/>
      <c r="G112" s="1"/>
      <c r="H112" s="1"/>
      <c r="I112" s="1"/>
      <c r="J112" s="1"/>
      <c r="K112" s="1"/>
      <c r="L112" s="1"/>
      <c r="M112" s="1"/>
      <c r="N112" s="2"/>
    </row>
    <row r="113" spans="1:39" ht="54" x14ac:dyDescent="0.2">
      <c r="A113" s="105" t="s">
        <v>80</v>
      </c>
      <c r="B113" s="9" t="s">
        <v>1</v>
      </c>
      <c r="C113" s="10" t="s">
        <v>318</v>
      </c>
      <c r="D113" s="11" t="s">
        <v>317</v>
      </c>
      <c r="E113" s="11" t="s">
        <v>316</v>
      </c>
      <c r="F113" s="11" t="s">
        <v>315</v>
      </c>
      <c r="G113" s="11" t="s">
        <v>314</v>
      </c>
      <c r="H113" s="11" t="s">
        <v>144</v>
      </c>
      <c r="I113" s="12" t="s">
        <v>0</v>
      </c>
    </row>
    <row r="114" spans="1:39" x14ac:dyDescent="0.2">
      <c r="A114" s="122"/>
      <c r="B114" s="18">
        <f>B3</f>
        <v>1644</v>
      </c>
      <c r="C114" s="165"/>
      <c r="D114" s="164"/>
      <c r="E114" s="164"/>
      <c r="F114" s="164"/>
      <c r="G114" s="164"/>
      <c r="H114" s="164"/>
      <c r="I114" s="162"/>
      <c r="J114" s="8">
        <f>SUM(C114:I114)</f>
        <v>0</v>
      </c>
      <c r="K114" s="8" t="str">
        <f>IF(B114=J114,"○","×")</f>
        <v>×</v>
      </c>
    </row>
    <row r="115" spans="1:39" x14ac:dyDescent="0.2">
      <c r="A115" s="122"/>
      <c r="B115" s="181">
        <v>100</v>
      </c>
      <c r="C115" s="14"/>
      <c r="D115" s="15"/>
      <c r="E115" s="15"/>
      <c r="F115" s="15"/>
      <c r="G115" s="15"/>
      <c r="H115" s="15"/>
      <c r="I115" s="16"/>
      <c r="J115" s="8">
        <f>SUM(C115:I115)</f>
        <v>0</v>
      </c>
      <c r="K115" s="8" t="str">
        <f>IF(B115=J115,"○","×")</f>
        <v>×</v>
      </c>
    </row>
    <row r="116" spans="1:39" s="176" customFormat="1" x14ac:dyDescent="0.2">
      <c r="A116" s="180"/>
      <c r="B116" s="48" t="s">
        <v>92</v>
      </c>
      <c r="C116" s="177">
        <v>1</v>
      </c>
      <c r="D116" s="177">
        <v>2</v>
      </c>
      <c r="E116" s="177">
        <v>3</v>
      </c>
      <c r="F116" s="177">
        <v>4</v>
      </c>
      <c r="G116" s="177">
        <v>5</v>
      </c>
      <c r="H116" s="177">
        <v>6</v>
      </c>
      <c r="I116" s="177">
        <v>7</v>
      </c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</row>
    <row r="117" spans="1:39" s="176" customFormat="1" x14ac:dyDescent="0.2">
      <c r="A117" s="180"/>
      <c r="B117" s="47" t="s">
        <v>313</v>
      </c>
      <c r="C117" s="101" t="s">
        <v>109</v>
      </c>
      <c r="D117" s="45"/>
      <c r="E117" s="45"/>
      <c r="F117" s="45"/>
      <c r="G117" s="3"/>
      <c r="H117" s="3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</row>
    <row r="118" spans="1:39" s="176" customFormat="1" ht="54" x14ac:dyDescent="0.2">
      <c r="A118" s="180"/>
      <c r="B118" s="9"/>
      <c r="C118" s="10" t="str">
        <f>C113</f>
        <v>世界に誇る遺産</v>
      </c>
      <c r="D118" s="11" t="str">
        <f>D113</f>
        <v>緑豊かな森林と美しい清流</v>
      </c>
      <c r="E118" s="11" t="str">
        <f>E113</f>
        <v>東西文化の交流から生まれた歴史・文化</v>
      </c>
      <c r="F118" s="11" t="str">
        <f>F113</f>
        <v>変化に富んだ風土が育んだ食材</v>
      </c>
      <c r="G118" s="17" t="str">
        <f>G113</f>
        <v>多様なモノづくり</v>
      </c>
      <c r="H118" s="17" t="str">
        <f>H113</f>
        <v>その他</v>
      </c>
      <c r="I118" s="12" t="str">
        <f>I113</f>
        <v>無回答</v>
      </c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</row>
    <row r="119" spans="1:39" s="176" customFormat="1" ht="13.5" customHeight="1" x14ac:dyDescent="0.2">
      <c r="A119" s="180"/>
      <c r="B119" s="42" t="s">
        <v>289</v>
      </c>
      <c r="C119" s="80"/>
      <c r="D119" s="77"/>
      <c r="E119" s="41"/>
      <c r="F119" s="41"/>
      <c r="G119" s="76"/>
      <c r="H119" s="76"/>
      <c r="I119" s="40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</row>
    <row r="120" spans="1:39" s="176" customFormat="1" ht="13.5" customHeight="1" x14ac:dyDescent="0.2">
      <c r="A120" s="180"/>
      <c r="B120" s="167" t="s">
        <v>288</v>
      </c>
      <c r="C120" s="147"/>
      <c r="D120" s="107"/>
      <c r="E120" s="107"/>
      <c r="F120" s="38"/>
      <c r="G120" s="106"/>
      <c r="H120" s="106"/>
      <c r="I120" s="3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</row>
    <row r="121" spans="1:39" s="176" customFormat="1" x14ac:dyDescent="0.2">
      <c r="A121" s="180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</row>
    <row r="122" spans="1:39" x14ac:dyDescent="0.2">
      <c r="A122" s="122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31"/>
    </row>
    <row r="123" spans="1:39" x14ac:dyDescent="0.2">
      <c r="A123" s="166" t="s">
        <v>287</v>
      </c>
      <c r="B123" s="6" t="s">
        <v>312</v>
      </c>
      <c r="C123" s="1" t="s">
        <v>311</v>
      </c>
      <c r="D123" s="1"/>
      <c r="E123" s="1"/>
      <c r="F123" s="1"/>
      <c r="G123" s="2"/>
    </row>
    <row r="124" spans="1:39" ht="97.2" x14ac:dyDescent="0.2">
      <c r="A124" s="5" t="s">
        <v>219</v>
      </c>
      <c r="B124" s="9" t="s">
        <v>1</v>
      </c>
      <c r="C124" s="10" t="s">
        <v>310</v>
      </c>
      <c r="D124" s="11" t="s">
        <v>309</v>
      </c>
      <c r="E124" s="11" t="s">
        <v>308</v>
      </c>
      <c r="F124" s="11" t="s">
        <v>304</v>
      </c>
      <c r="G124" s="11" t="s">
        <v>305</v>
      </c>
      <c r="H124" s="11" t="s">
        <v>299</v>
      </c>
      <c r="I124" s="11" t="s">
        <v>306</v>
      </c>
      <c r="J124" s="11" t="s">
        <v>298</v>
      </c>
      <c r="K124" s="11" t="s">
        <v>303</v>
      </c>
      <c r="L124" s="11" t="s">
        <v>301</v>
      </c>
      <c r="M124" s="11" t="s">
        <v>300</v>
      </c>
      <c r="N124" s="11" t="s">
        <v>144</v>
      </c>
      <c r="O124" s="43" t="s">
        <v>132</v>
      </c>
      <c r="P124" s="12" t="s">
        <v>0</v>
      </c>
      <c r="Q124" s="3" t="s">
        <v>269</v>
      </c>
    </row>
    <row r="125" spans="1:39" x14ac:dyDescent="0.2">
      <c r="B125" s="18">
        <f>B114</f>
        <v>1644</v>
      </c>
      <c r="C125" s="165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3"/>
      <c r="P125" s="162"/>
      <c r="Q125" s="8">
        <f>SUM(C125:P125)</f>
        <v>0</v>
      </c>
      <c r="R125" s="8"/>
    </row>
    <row r="126" spans="1:39" x14ac:dyDescent="0.2">
      <c r="B126" s="13">
        <v>100</v>
      </c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1"/>
      <c r="P126" s="16"/>
      <c r="Q126" s="8">
        <f>SUM(C126:P126)</f>
        <v>0</v>
      </c>
      <c r="R126" s="8"/>
    </row>
    <row r="127" spans="1:39" s="176" customFormat="1" x14ac:dyDescent="0.2">
      <c r="A127" s="178"/>
      <c r="B127" s="48" t="s">
        <v>92</v>
      </c>
      <c r="C127" s="177">
        <v>7</v>
      </c>
      <c r="D127" s="177">
        <v>2</v>
      </c>
      <c r="E127" s="177">
        <v>1</v>
      </c>
      <c r="F127" s="177">
        <v>5</v>
      </c>
      <c r="G127" s="177">
        <v>4</v>
      </c>
      <c r="H127" s="177">
        <v>10</v>
      </c>
      <c r="I127" s="177">
        <v>3</v>
      </c>
      <c r="J127" s="177">
        <v>11</v>
      </c>
      <c r="K127" s="177">
        <v>6</v>
      </c>
      <c r="L127" s="177">
        <v>8</v>
      </c>
      <c r="M127" s="177">
        <v>9</v>
      </c>
      <c r="N127" s="177">
        <v>12</v>
      </c>
      <c r="O127" s="177">
        <v>13</v>
      </c>
      <c r="P127" s="177">
        <v>14</v>
      </c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</row>
    <row r="128" spans="1:39" x14ac:dyDescent="0.2">
      <c r="A128" s="175"/>
      <c r="B128" s="101" t="s">
        <v>141</v>
      </c>
      <c r="C128" s="179"/>
      <c r="D128" s="179"/>
      <c r="E128" s="179"/>
      <c r="F128" s="173"/>
      <c r="G128" s="173"/>
    </row>
    <row r="129" spans="1:39" ht="108" x14ac:dyDescent="0.2">
      <c r="A129" s="5" t="s">
        <v>219</v>
      </c>
      <c r="B129" s="9" t="s">
        <v>1</v>
      </c>
      <c r="C129" s="10" t="s">
        <v>308</v>
      </c>
      <c r="D129" s="11" t="s">
        <v>307</v>
      </c>
      <c r="E129" s="11" t="s">
        <v>306</v>
      </c>
      <c r="F129" s="11" t="s">
        <v>305</v>
      </c>
      <c r="G129" s="11" t="s">
        <v>304</v>
      </c>
      <c r="H129" s="11" t="s">
        <v>303</v>
      </c>
      <c r="I129" s="11" t="s">
        <v>302</v>
      </c>
      <c r="J129" s="11" t="s">
        <v>301</v>
      </c>
      <c r="K129" s="11" t="s">
        <v>300</v>
      </c>
      <c r="L129" s="11" t="s">
        <v>299</v>
      </c>
      <c r="M129" s="11" t="s">
        <v>298</v>
      </c>
      <c r="N129" s="11" t="s">
        <v>144</v>
      </c>
      <c r="O129" s="11" t="s">
        <v>132</v>
      </c>
      <c r="P129" s="12" t="s">
        <v>0</v>
      </c>
      <c r="Q129" s="3" t="s">
        <v>269</v>
      </c>
    </row>
    <row r="130" spans="1:39" x14ac:dyDescent="0.2">
      <c r="B130" s="98">
        <f>B125</f>
        <v>1644</v>
      </c>
      <c r="C130" s="97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3"/>
      <c r="Q130" s="8">
        <f>SUM(C130:P130)</f>
        <v>0</v>
      </c>
      <c r="R130" s="8"/>
    </row>
    <row r="131" spans="1:39" x14ac:dyDescent="0.2">
      <c r="B131" s="92">
        <v>100</v>
      </c>
      <c r="C131" s="91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7"/>
      <c r="Q131" s="8">
        <f>SUM(C131:P131)</f>
        <v>0</v>
      </c>
      <c r="R131" s="8"/>
    </row>
    <row r="132" spans="1:39" s="176" customFormat="1" x14ac:dyDescent="0.2">
      <c r="A132" s="178"/>
      <c r="B132" s="177"/>
      <c r="C132" s="177">
        <v>1</v>
      </c>
      <c r="D132" s="177">
        <v>2</v>
      </c>
      <c r="E132" s="177">
        <v>3</v>
      </c>
      <c r="F132" s="177">
        <v>4</v>
      </c>
      <c r="G132" s="177">
        <v>5</v>
      </c>
      <c r="H132" s="177">
        <v>6</v>
      </c>
      <c r="I132" s="177">
        <v>7</v>
      </c>
      <c r="J132" s="177">
        <v>8</v>
      </c>
      <c r="K132" s="177">
        <v>9</v>
      </c>
      <c r="L132" s="177">
        <v>10</v>
      </c>
      <c r="M132" s="177">
        <v>11</v>
      </c>
      <c r="N132" s="177">
        <v>12</v>
      </c>
      <c r="O132" s="177">
        <v>13</v>
      </c>
      <c r="P132" s="177">
        <v>14</v>
      </c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</row>
    <row r="133" spans="1:39" x14ac:dyDescent="0.2">
      <c r="A133" s="175"/>
      <c r="B133" s="102"/>
      <c r="C133" s="174"/>
      <c r="D133" s="173"/>
      <c r="E133" s="173"/>
      <c r="F133" s="173"/>
      <c r="G133" s="173"/>
    </row>
    <row r="134" spans="1:39" ht="13.5" customHeight="1" x14ac:dyDescent="0.2">
      <c r="A134" s="122"/>
      <c r="B134" s="6" t="s">
        <v>297</v>
      </c>
      <c r="C134" s="1" t="s">
        <v>296</v>
      </c>
      <c r="D134" s="136"/>
      <c r="E134" s="1"/>
      <c r="F134" s="1"/>
      <c r="G134" s="1"/>
      <c r="H134" s="1"/>
      <c r="I134" s="1"/>
    </row>
    <row r="135" spans="1:39" ht="45" customHeight="1" x14ac:dyDescent="0.2">
      <c r="A135" s="105" t="s">
        <v>80</v>
      </c>
      <c r="B135" s="9" t="s">
        <v>251</v>
      </c>
      <c r="C135" s="10" t="s">
        <v>295</v>
      </c>
      <c r="D135" s="11" t="s">
        <v>294</v>
      </c>
      <c r="E135" s="11" t="s">
        <v>293</v>
      </c>
      <c r="F135" s="11" t="s">
        <v>292</v>
      </c>
      <c r="G135" s="17" t="s">
        <v>132</v>
      </c>
      <c r="H135" s="12" t="s">
        <v>0</v>
      </c>
    </row>
    <row r="136" spans="1:39" ht="13.5" customHeight="1" x14ac:dyDescent="0.2">
      <c r="A136" s="122"/>
      <c r="B136" s="18">
        <f>B125</f>
        <v>1644</v>
      </c>
      <c r="C136" s="165"/>
      <c r="D136" s="164"/>
      <c r="E136" s="164"/>
      <c r="F136" s="164"/>
      <c r="G136" s="172"/>
      <c r="H136" s="162"/>
      <c r="I136" s="170">
        <f>SUM(C136:H136)</f>
        <v>0</v>
      </c>
      <c r="J136" s="8" t="str">
        <f>IF(B136=I136,"○","×")</f>
        <v>×</v>
      </c>
    </row>
    <row r="137" spans="1:39" x14ac:dyDescent="0.2">
      <c r="A137" s="122"/>
      <c r="B137" s="13">
        <f>SUM(C137:H137)</f>
        <v>0</v>
      </c>
      <c r="C137" s="14"/>
      <c r="D137" s="15"/>
      <c r="E137" s="15"/>
      <c r="F137" s="15"/>
      <c r="G137" s="171"/>
      <c r="H137" s="16"/>
      <c r="I137" s="170">
        <f>SUM(C137:H137)</f>
        <v>0</v>
      </c>
      <c r="J137" s="8" t="str">
        <f>IF(B137=I137,"○","×")</f>
        <v>○</v>
      </c>
    </row>
    <row r="138" spans="1:39" x14ac:dyDescent="0.2">
      <c r="A138" s="169"/>
      <c r="B138" s="48" t="s">
        <v>92</v>
      </c>
      <c r="C138" s="20">
        <v>1</v>
      </c>
      <c r="D138" s="20">
        <v>2</v>
      </c>
      <c r="E138" s="20">
        <v>3</v>
      </c>
      <c r="F138" s="20">
        <v>4</v>
      </c>
      <c r="G138" s="20">
        <v>5</v>
      </c>
      <c r="H138" s="1">
        <v>6</v>
      </c>
      <c r="I138" s="1"/>
    </row>
    <row r="139" spans="1:39" x14ac:dyDescent="0.2">
      <c r="A139" s="3"/>
      <c r="B139" s="47" t="s">
        <v>291</v>
      </c>
      <c r="C139" s="101" t="s">
        <v>109</v>
      </c>
      <c r="D139" s="45"/>
      <c r="E139" s="45"/>
      <c r="F139" s="45"/>
    </row>
    <row r="140" spans="1:39" ht="54" x14ac:dyDescent="0.2">
      <c r="A140" s="3"/>
      <c r="B140" s="9"/>
      <c r="C140" s="10" t="str">
        <f>C135</f>
        <v>整っていると思う</v>
      </c>
      <c r="D140" s="11" t="str">
        <f>D135</f>
        <v>どちらかといえば整っていると思う</v>
      </c>
      <c r="E140" s="11" t="str">
        <f>E135</f>
        <v>どちらかといえば整っていないと思う</v>
      </c>
      <c r="F140" s="11" t="str">
        <f>F135</f>
        <v>整っていないと思う</v>
      </c>
      <c r="G140" s="17" t="str">
        <f>G135</f>
        <v>わからない</v>
      </c>
      <c r="H140" s="12" t="str">
        <f>H135</f>
        <v>無回答</v>
      </c>
    </row>
    <row r="141" spans="1:39" ht="13.5" customHeight="1" x14ac:dyDescent="0.2">
      <c r="A141" s="3"/>
      <c r="B141" s="168" t="s">
        <v>290</v>
      </c>
      <c r="C141" s="80"/>
      <c r="D141" s="77"/>
      <c r="E141" s="41"/>
      <c r="F141" s="41"/>
      <c r="G141" s="76"/>
      <c r="H141" s="40"/>
    </row>
    <row r="142" spans="1:39" ht="13.5" customHeight="1" x14ac:dyDescent="0.2">
      <c r="A142" s="3"/>
      <c r="B142" s="42" t="s">
        <v>289</v>
      </c>
      <c r="C142" s="80"/>
      <c r="D142" s="77"/>
      <c r="E142" s="41"/>
      <c r="F142" s="41"/>
      <c r="G142" s="76"/>
      <c r="H142" s="40"/>
    </row>
    <row r="143" spans="1:39" ht="13.5" customHeight="1" x14ac:dyDescent="0.2">
      <c r="A143" s="3"/>
      <c r="B143" s="167" t="s">
        <v>288</v>
      </c>
      <c r="C143" s="147"/>
      <c r="D143" s="107"/>
      <c r="E143" s="107"/>
      <c r="F143" s="38"/>
      <c r="G143" s="106"/>
      <c r="H143" s="37"/>
    </row>
    <row r="146" spans="1:18" x14ac:dyDescent="0.2">
      <c r="A146" s="166" t="s">
        <v>287</v>
      </c>
      <c r="B146" s="6" t="s">
        <v>286</v>
      </c>
      <c r="C146" s="1" t="s">
        <v>285</v>
      </c>
      <c r="D146" s="1"/>
      <c r="E146" s="1"/>
      <c r="F146" s="1"/>
      <c r="G146" s="2"/>
    </row>
    <row r="147" spans="1:18" ht="129.6" x14ac:dyDescent="0.2">
      <c r="A147" s="5" t="s">
        <v>219</v>
      </c>
      <c r="B147" s="9" t="s">
        <v>1</v>
      </c>
      <c r="C147" s="10" t="s">
        <v>284</v>
      </c>
      <c r="D147" s="11" t="s">
        <v>273</v>
      </c>
      <c r="E147" s="11" t="s">
        <v>280</v>
      </c>
      <c r="F147" s="11" t="s">
        <v>279</v>
      </c>
      <c r="G147" s="11" t="s">
        <v>283</v>
      </c>
      <c r="H147" s="11" t="s">
        <v>275</v>
      </c>
      <c r="I147" s="11" t="s">
        <v>278</v>
      </c>
      <c r="J147" s="11" t="s">
        <v>282</v>
      </c>
      <c r="K147" s="11" t="s">
        <v>271</v>
      </c>
      <c r="L147" s="11" t="s">
        <v>270</v>
      </c>
      <c r="M147" s="11" t="s">
        <v>281</v>
      </c>
      <c r="N147" s="11" t="s">
        <v>144</v>
      </c>
      <c r="O147" s="43" t="s">
        <v>132</v>
      </c>
      <c r="P147" s="12" t="s">
        <v>0</v>
      </c>
      <c r="Q147" s="3" t="s">
        <v>269</v>
      </c>
    </row>
    <row r="148" spans="1:18" x14ac:dyDescent="0.2">
      <c r="B148" s="18">
        <f>B136</f>
        <v>1644</v>
      </c>
      <c r="C148" s="165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3"/>
      <c r="P148" s="162"/>
      <c r="Q148" s="8">
        <f>SUM(C148:P148)</f>
        <v>0</v>
      </c>
      <c r="R148" s="8"/>
    </row>
    <row r="149" spans="1:18" x14ac:dyDescent="0.2">
      <c r="B149" s="13">
        <v>100</v>
      </c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61"/>
      <c r="P149" s="16"/>
      <c r="Q149" s="8">
        <f>SUM(C149:P149)</f>
        <v>0</v>
      </c>
      <c r="R149" s="8"/>
    </row>
    <row r="150" spans="1:18" x14ac:dyDescent="0.2">
      <c r="C150" s="8">
        <v>4</v>
      </c>
      <c r="D150" s="8">
        <v>8</v>
      </c>
      <c r="E150" s="8">
        <v>1</v>
      </c>
      <c r="F150" s="8">
        <v>2</v>
      </c>
      <c r="G150" s="8">
        <v>7</v>
      </c>
      <c r="H150" s="8">
        <v>6</v>
      </c>
      <c r="I150" s="8">
        <v>3</v>
      </c>
      <c r="J150" s="8">
        <v>5</v>
      </c>
      <c r="K150" s="8">
        <v>10</v>
      </c>
      <c r="L150" s="8">
        <v>11</v>
      </c>
      <c r="M150" s="8">
        <v>9</v>
      </c>
      <c r="N150" s="8">
        <v>12</v>
      </c>
      <c r="O150" s="8">
        <v>13</v>
      </c>
      <c r="P150" s="8">
        <v>14</v>
      </c>
    </row>
    <row r="151" spans="1:18" x14ac:dyDescent="0.2">
      <c r="B151" s="48" t="s">
        <v>92</v>
      </c>
    </row>
    <row r="152" spans="1:18" ht="13.5" customHeight="1" x14ac:dyDescent="0.2">
      <c r="B152" s="101" t="s">
        <v>141</v>
      </c>
    </row>
    <row r="153" spans="1:18" ht="140.4" x14ac:dyDescent="0.2">
      <c r="A153" s="5" t="s">
        <v>219</v>
      </c>
      <c r="B153" s="9" t="s">
        <v>1</v>
      </c>
      <c r="C153" s="10" t="s">
        <v>280</v>
      </c>
      <c r="D153" s="11" t="s">
        <v>279</v>
      </c>
      <c r="E153" s="11" t="s">
        <v>278</v>
      </c>
      <c r="F153" s="11" t="s">
        <v>277</v>
      </c>
      <c r="G153" s="11" t="s">
        <v>276</v>
      </c>
      <c r="H153" s="11" t="s">
        <v>275</v>
      </c>
      <c r="I153" s="11" t="s">
        <v>274</v>
      </c>
      <c r="J153" s="11" t="s">
        <v>273</v>
      </c>
      <c r="K153" s="11" t="s">
        <v>272</v>
      </c>
      <c r="L153" s="11" t="s">
        <v>271</v>
      </c>
      <c r="M153" s="11" t="s">
        <v>270</v>
      </c>
      <c r="N153" s="11" t="s">
        <v>144</v>
      </c>
      <c r="O153" s="11" t="s">
        <v>132</v>
      </c>
      <c r="P153" s="12" t="s">
        <v>0</v>
      </c>
      <c r="Q153" s="3" t="s">
        <v>269</v>
      </c>
    </row>
    <row r="154" spans="1:18" x14ac:dyDescent="0.2">
      <c r="B154" s="98" t="str">
        <f>B141</f>
        <v>第39回
（平成28年度）</v>
      </c>
      <c r="C154" s="97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3"/>
      <c r="Q154" s="8">
        <f>SUM(C154:P154)</f>
        <v>0</v>
      </c>
      <c r="R154" s="8"/>
    </row>
    <row r="155" spans="1:18" x14ac:dyDescent="0.2">
      <c r="B155" s="92">
        <v>100</v>
      </c>
      <c r="C155" s="91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7"/>
      <c r="Q155" s="8">
        <f>SUM(C155:P155)</f>
        <v>0</v>
      </c>
      <c r="R155" s="8"/>
    </row>
    <row r="156" spans="1:18" x14ac:dyDescent="0.2">
      <c r="C156" s="8">
        <v>1</v>
      </c>
      <c r="D156" s="8">
        <v>2</v>
      </c>
      <c r="E156" s="8">
        <v>3</v>
      </c>
      <c r="F156" s="8">
        <v>4</v>
      </c>
      <c r="G156" s="8">
        <v>5</v>
      </c>
      <c r="H156" s="8">
        <v>6</v>
      </c>
      <c r="I156" s="8">
        <v>7</v>
      </c>
      <c r="J156" s="8">
        <v>8</v>
      </c>
      <c r="K156" s="8">
        <v>9</v>
      </c>
      <c r="L156" s="8">
        <v>10</v>
      </c>
      <c r="M156" s="8">
        <v>11</v>
      </c>
      <c r="N156" s="8">
        <v>12</v>
      </c>
      <c r="O156" s="8">
        <v>13</v>
      </c>
      <c r="P156" s="8">
        <v>14</v>
      </c>
    </row>
  </sheetData>
  <phoneticPr fontId="2"/>
  <conditionalFormatting sqref="C5:P5">
    <cfRule type="duplicateValues" dxfId="3" priority="4"/>
  </conditionalFormatting>
  <conditionalFormatting sqref="C85:AL85">
    <cfRule type="duplicateValues" dxfId="2" priority="1"/>
  </conditionalFormatting>
  <conditionalFormatting sqref="C51:AM51">
    <cfRule type="duplicateValues" dxfId="1" priority="3"/>
  </conditionalFormatting>
  <conditionalFormatting sqref="C68:AM68">
    <cfRule type="duplicateValues" dxfId="0" priority="2"/>
  </conditionalFormatting>
  <pageMargins left="0.39370078740157483" right="0" top="0.59055118110236227" bottom="0.59055118110236227" header="0.31496062992125984" footer="0.51181102362204722"/>
  <pageSetup paperSize="9" scale="76" orientation="landscape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表_フェイスシート</vt:lpstr>
      <vt:lpstr>表_2-1</vt:lpstr>
      <vt:lpstr>表_2-2</vt:lpstr>
      <vt:lpstr>'表_2-1'!Print_Area</vt:lpstr>
      <vt:lpstr>'表_2-2'!Print_Area</vt:lpstr>
      <vt:lpstr>表_フェイスシート!Print_Area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有村 佳祐</cp:lastModifiedBy>
  <cp:lastPrinted>2021-08-25T00:12:55Z</cp:lastPrinted>
  <dcterms:created xsi:type="dcterms:W3CDTF">2008-11-21T00:20:00Z</dcterms:created>
  <dcterms:modified xsi:type="dcterms:W3CDTF">2025-12-04T02:31:14Z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2025-12-04T02:31:14Z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7a8d31b1-5170-4efd-b272-22a40173f6e0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