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9383\G\012_002土地利用現況把握調査（ｵｰﾌﾟﾝﾃﾞｰﾀ）\H27～　　　（H2710月から岐阜県オープンデータサイト）\R3\06オープンデータサイト登録\"/>
    </mc:Choice>
  </mc:AlternateContent>
  <bookViews>
    <workbookView xWindow="-15" yWindow="0" windowWidth="7800" windowHeight="7695" tabRatio="458"/>
  </bookViews>
  <sheets>
    <sheet name="sheet1" sheetId="10" r:id="rId1"/>
  </sheets>
  <definedNames>
    <definedName name="_1Print_Area_02" localSheetId="0">sheet1!#REF!</definedName>
    <definedName name="_xlnm.Print_Area" localSheetId="0">sheet1!$A$1:$AA$51</definedName>
    <definedName name="_xlnm.Print_Area">#REF!</definedName>
    <definedName name="_xlnm.Print_Titles" localSheetId="0">sheet1!$A:$A,sheet1!$1:$4</definedName>
    <definedName name="ﾀｲﾄﾙ行" localSheetId="0">sheet1!#REF!</definedName>
    <definedName name="ﾀｲﾄﾙ列" localSheetId="0">sheet1!$A$4:$B$31181</definedName>
    <definedName name="印刷範囲" localSheetId="0">sheet1!#REF!</definedName>
  </definedNames>
  <calcPr calcId="162913"/>
</workbook>
</file>

<file path=xl/calcChain.xml><?xml version="1.0" encoding="utf-8"?>
<calcChain xmlns="http://schemas.openxmlformats.org/spreadsheetml/2006/main">
  <c r="K23" i="10" l="1"/>
  <c r="B22" i="10"/>
  <c r="B19" i="10"/>
  <c r="B13" i="10"/>
  <c r="O26" i="10" l="1"/>
  <c r="E8" i="10" l="1"/>
  <c r="D8" i="10"/>
  <c r="AA8" i="10"/>
  <c r="Z8" i="10"/>
  <c r="Y8" i="10"/>
  <c r="X8" i="10"/>
  <c r="V8" i="10"/>
  <c r="U8" i="10"/>
  <c r="T8" i="10"/>
  <c r="R8" i="10"/>
  <c r="Q8" i="10"/>
  <c r="P8" i="10"/>
  <c r="O9" i="10"/>
  <c r="M8" i="10"/>
  <c r="N8" i="10"/>
  <c r="L8" i="10"/>
  <c r="I8" i="10"/>
  <c r="H8" i="10"/>
  <c r="G8" i="10"/>
  <c r="O50" i="10"/>
  <c r="K50" i="10"/>
  <c r="O48" i="10"/>
  <c r="K48" i="10"/>
  <c r="O47" i="10"/>
  <c r="K47" i="10"/>
  <c r="J47" i="10" s="1"/>
  <c r="F47" i="10"/>
  <c r="O46" i="10"/>
  <c r="O45" i="10"/>
  <c r="K45" i="10"/>
  <c r="O44" i="10"/>
  <c r="K44" i="10"/>
  <c r="J44" i="10" s="1"/>
  <c r="AC44" i="10" s="1"/>
  <c r="K43" i="10"/>
  <c r="F43" i="10"/>
  <c r="O42" i="10"/>
  <c r="K42" i="10"/>
  <c r="F42" i="10"/>
  <c r="J41" i="10"/>
  <c r="S41" i="10"/>
  <c r="O41" i="10"/>
  <c r="O40" i="10"/>
  <c r="J40" i="10" s="1"/>
  <c r="K40" i="10"/>
  <c r="J39" i="10"/>
  <c r="O39" i="10"/>
  <c r="F39" i="10"/>
  <c r="O38" i="10"/>
  <c r="K38" i="10"/>
  <c r="J38" i="10" s="1"/>
  <c r="S37" i="10"/>
  <c r="S36" i="10"/>
  <c r="J36" i="10"/>
  <c r="S35" i="10"/>
  <c r="J35" i="10"/>
  <c r="O35" i="10"/>
  <c r="K34" i="10"/>
  <c r="J34" i="10" s="1"/>
  <c r="F34" i="10"/>
  <c r="O33" i="10"/>
  <c r="K33" i="10"/>
  <c r="J33" i="10" s="1"/>
  <c r="K32" i="10"/>
  <c r="S31" i="10"/>
  <c r="O31" i="10"/>
  <c r="J31" i="10" s="1"/>
  <c r="J30" i="10"/>
  <c r="S30" i="10"/>
  <c r="O30" i="10"/>
  <c r="K29" i="10"/>
  <c r="O28" i="10"/>
  <c r="O27" i="10"/>
  <c r="K27" i="10"/>
  <c r="J27" i="10" s="1"/>
  <c r="K26" i="10"/>
  <c r="S24" i="10"/>
  <c r="O24" i="10"/>
  <c r="J24" i="10" s="1"/>
  <c r="K22" i="10"/>
  <c r="J22" i="10" s="1"/>
  <c r="K21" i="10"/>
  <c r="K20" i="10"/>
  <c r="J20" i="10" s="1"/>
  <c r="F20" i="10"/>
  <c r="K19" i="10"/>
  <c r="F19" i="10"/>
  <c r="K18" i="10"/>
  <c r="S17" i="10"/>
  <c r="O17" i="10"/>
  <c r="J17" i="10" s="1"/>
  <c r="K17" i="10"/>
  <c r="O16" i="10"/>
  <c r="K16" i="10"/>
  <c r="K15" i="10"/>
  <c r="J15" i="10"/>
  <c r="K13" i="10"/>
  <c r="K12" i="10"/>
  <c r="J12" i="10" s="1"/>
  <c r="O11" i="10"/>
  <c r="K10" i="10"/>
  <c r="J10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B41" i="10" s="1"/>
  <c r="W42" i="10"/>
  <c r="W43" i="10"/>
  <c r="W44" i="10"/>
  <c r="W45" i="10"/>
  <c r="W46" i="10"/>
  <c r="W47" i="10"/>
  <c r="W48" i="10"/>
  <c r="W49" i="10"/>
  <c r="W50" i="10"/>
  <c r="S10" i="10"/>
  <c r="S11" i="10"/>
  <c r="S12" i="10"/>
  <c r="S13" i="10"/>
  <c r="S14" i="10"/>
  <c r="S15" i="10"/>
  <c r="S16" i="10"/>
  <c r="S18" i="10"/>
  <c r="S19" i="10"/>
  <c r="S20" i="10"/>
  <c r="S21" i="10"/>
  <c r="S22" i="10"/>
  <c r="S23" i="10"/>
  <c r="S25" i="10"/>
  <c r="S26" i="10"/>
  <c r="S27" i="10"/>
  <c r="S28" i="10"/>
  <c r="S29" i="10"/>
  <c r="S32" i="10"/>
  <c r="S33" i="10"/>
  <c r="S34" i="10"/>
  <c r="S38" i="10"/>
  <c r="S39" i="10"/>
  <c r="S40" i="10"/>
  <c r="S42" i="10"/>
  <c r="S43" i="10"/>
  <c r="S44" i="10"/>
  <c r="S45" i="10"/>
  <c r="S46" i="10"/>
  <c r="S47" i="10"/>
  <c r="S48" i="10"/>
  <c r="S49" i="10"/>
  <c r="S50" i="10"/>
  <c r="O10" i="10"/>
  <c r="O12" i="10"/>
  <c r="O13" i="10"/>
  <c r="J13" i="10" s="1"/>
  <c r="O14" i="10"/>
  <c r="O15" i="10"/>
  <c r="O18" i="10"/>
  <c r="O19" i="10"/>
  <c r="O20" i="10"/>
  <c r="O21" i="10"/>
  <c r="J21" i="10" s="1"/>
  <c r="O22" i="10"/>
  <c r="O23" i="10"/>
  <c r="O25" i="10"/>
  <c r="J26" i="10"/>
  <c r="O29" i="10"/>
  <c r="O32" i="10"/>
  <c r="J32" i="10" s="1"/>
  <c r="O34" i="10"/>
  <c r="O36" i="10"/>
  <c r="O37" i="10"/>
  <c r="J37" i="10" s="1"/>
  <c r="O43" i="10"/>
  <c r="O49" i="10"/>
  <c r="K11" i="10"/>
  <c r="J11" i="10" s="1"/>
  <c r="AC11" i="10" s="1"/>
  <c r="K14" i="10"/>
  <c r="J14" i="10" s="1"/>
  <c r="K25" i="10"/>
  <c r="J25" i="10" s="1"/>
  <c r="K28" i="10"/>
  <c r="J28" i="10" s="1"/>
  <c r="J29" i="10"/>
  <c r="K46" i="10"/>
  <c r="J48" i="10"/>
  <c r="K49" i="10"/>
  <c r="J49" i="10" s="1"/>
  <c r="F10" i="10"/>
  <c r="F11" i="10"/>
  <c r="F12" i="10"/>
  <c r="F13" i="10"/>
  <c r="F14" i="10"/>
  <c r="F15" i="10"/>
  <c r="F16" i="10"/>
  <c r="F18" i="10"/>
  <c r="F21" i="10"/>
  <c r="F22" i="10"/>
  <c r="F23" i="10"/>
  <c r="F25" i="10"/>
  <c r="F26" i="10"/>
  <c r="F27" i="10"/>
  <c r="F28" i="10"/>
  <c r="F29" i="10"/>
  <c r="F32" i="10"/>
  <c r="F33" i="10"/>
  <c r="F38" i="10"/>
  <c r="F40" i="10"/>
  <c r="F44" i="10"/>
  <c r="F45" i="10"/>
  <c r="F46" i="10"/>
  <c r="AC46" i="10" s="1"/>
  <c r="F48" i="10"/>
  <c r="F49" i="10"/>
  <c r="F50" i="10"/>
  <c r="C10" i="10"/>
  <c r="C11" i="10"/>
  <c r="C12" i="10"/>
  <c r="B12" i="10" s="1"/>
  <c r="C13" i="10"/>
  <c r="C14" i="10"/>
  <c r="C15" i="10"/>
  <c r="C16" i="10"/>
  <c r="C17" i="10"/>
  <c r="C18" i="10"/>
  <c r="C19" i="10"/>
  <c r="C20" i="10"/>
  <c r="B20" i="10" s="1"/>
  <c r="C21" i="10"/>
  <c r="B21" i="10" s="1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B44" i="10" s="1"/>
  <c r="C45" i="10"/>
  <c r="C46" i="10"/>
  <c r="B46" i="10" s="1"/>
  <c r="C47" i="10"/>
  <c r="AC47" i="10" s="1"/>
  <c r="C48" i="10"/>
  <c r="C49" i="10"/>
  <c r="C50" i="10"/>
  <c r="W9" i="10"/>
  <c r="S9" i="10"/>
  <c r="K9" i="10"/>
  <c r="J9" i="10" s="1"/>
  <c r="F9" i="10"/>
  <c r="C9" i="10"/>
  <c r="AA53" i="10"/>
  <c r="X53" i="10"/>
  <c r="T53" i="10"/>
  <c r="P53" i="10"/>
  <c r="G53" i="10"/>
  <c r="I53" i="10"/>
  <c r="Z53" i="10"/>
  <c r="Y53" i="10"/>
  <c r="V53" i="10"/>
  <c r="U53" i="10"/>
  <c r="R53" i="10"/>
  <c r="Q53" i="10"/>
  <c r="N53" i="10"/>
  <c r="M53" i="10"/>
  <c r="L53" i="10"/>
  <c r="H53" i="10"/>
  <c r="E53" i="10"/>
  <c r="D53" i="10"/>
  <c r="J46" i="10"/>
  <c r="J45" i="10"/>
  <c r="J43" i="10"/>
  <c r="J19" i="10"/>
  <c r="J50" i="10"/>
  <c r="J42" i="10"/>
  <c r="AC30" i="10"/>
  <c r="AC42" i="10" l="1"/>
  <c r="B42" i="10"/>
  <c r="AC41" i="10"/>
  <c r="B30" i="10"/>
  <c r="J23" i="10"/>
  <c r="B23" i="10" s="1"/>
  <c r="AC19" i="10"/>
  <c r="J18" i="10"/>
  <c r="AC18" i="10" s="1"/>
  <c r="B17" i="10"/>
  <c r="J16" i="10"/>
  <c r="AC16" i="10" s="1"/>
  <c r="B15" i="10"/>
  <c r="B14" i="10"/>
  <c r="AC14" i="10"/>
  <c r="K53" i="10"/>
  <c r="K8" i="10"/>
  <c r="J8" i="10" s="1"/>
  <c r="B11" i="10"/>
  <c r="B10" i="10"/>
  <c r="B9" i="10"/>
  <c r="AC50" i="10"/>
  <c r="B50" i="10"/>
  <c r="B49" i="10"/>
  <c r="AC49" i="10"/>
  <c r="AC48" i="10"/>
  <c r="S8" i="10"/>
  <c r="B45" i="10"/>
  <c r="AC45" i="10"/>
  <c r="AC43" i="10"/>
  <c r="B43" i="10"/>
  <c r="B40" i="10"/>
  <c r="B39" i="10"/>
  <c r="B36" i="10"/>
  <c r="AC36" i="10"/>
  <c r="B35" i="10"/>
  <c r="AC35" i="10"/>
  <c r="AC34" i="10"/>
  <c r="AC33" i="10"/>
  <c r="AC32" i="10"/>
  <c r="B32" i="10"/>
  <c r="AC31" i="10"/>
  <c r="AC29" i="10"/>
  <c r="AC27" i="10"/>
  <c r="O8" i="10"/>
  <c r="AC22" i="10"/>
  <c r="AC17" i="10"/>
  <c r="W53" i="10"/>
  <c r="C8" i="10"/>
  <c r="F53" i="10"/>
  <c r="F8" i="10"/>
  <c r="W8" i="10"/>
  <c r="S53" i="10"/>
  <c r="C53" i="10"/>
  <c r="AC12" i="10"/>
  <c r="AC37" i="10"/>
  <c r="B37" i="10"/>
  <c r="AC28" i="10"/>
  <c r="B28" i="10"/>
  <c r="B33" i="10"/>
  <c r="B25" i="10"/>
  <c r="AC25" i="10"/>
  <c r="B38" i="10"/>
  <c r="AC38" i="10"/>
  <c r="AC40" i="10"/>
  <c r="AC24" i="10"/>
  <c r="AC21" i="10"/>
  <c r="AC20" i="10"/>
  <c r="B26" i="10"/>
  <c r="AC26" i="10"/>
  <c r="AC15" i="10"/>
  <c r="B47" i="10"/>
  <c r="AC10" i="10"/>
  <c r="B34" i="10"/>
  <c r="B31" i="10"/>
  <c r="AC39" i="10"/>
  <c r="B27" i="10"/>
  <c r="O53" i="10"/>
  <c r="B24" i="10"/>
  <c r="B48" i="10"/>
  <c r="AC9" i="10"/>
  <c r="B29" i="10"/>
  <c r="AC13" i="10"/>
  <c r="AC23" i="10" l="1"/>
  <c r="B18" i="10"/>
  <c r="B16" i="10"/>
  <c r="J53" i="10"/>
  <c r="B8" i="10"/>
  <c r="AC8" i="10"/>
  <c r="B53" i="10" l="1"/>
</calcChain>
</file>

<file path=xl/sharedStrings.xml><?xml version="1.0" encoding="utf-8"?>
<sst xmlns="http://schemas.openxmlformats.org/spreadsheetml/2006/main" count="237" uniqueCount="85">
  <si>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</si>
  <si>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</si>
  <si>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</si>
  <si>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</si>
  <si>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</si>
  <si>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</si>
  <si>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</si>
  <si>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</si>
  <si>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</si>
  <si>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</si>
  <si>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</si>
  <si>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</si>
  <si>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</si>
  <si>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</si>
  <si>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  <rPh sb="0" eb="2">
      <t>ヤマガタ</t>
    </rPh>
    <rPh sb="2" eb="3">
      <t>シ</t>
    </rPh>
    <phoneticPr fontId="4"/>
  </si>
  <si>
    <t>瑞穂市</t>
    <rPh sb="0" eb="2">
      <t>ミズホ</t>
    </rPh>
    <phoneticPr fontId="4"/>
  </si>
  <si>
    <t>飛騨市</t>
    <rPh sb="0" eb="2">
      <t>ヒダ</t>
    </rPh>
    <rPh sb="2" eb="3">
      <t>シ</t>
    </rPh>
    <phoneticPr fontId="4"/>
  </si>
  <si>
    <t>本巣市</t>
    <rPh sb="0" eb="2">
      <t>モトス</t>
    </rPh>
    <rPh sb="2" eb="3">
      <t>シ</t>
    </rPh>
    <phoneticPr fontId="4"/>
  </si>
  <si>
    <t>郡上市</t>
    <rPh sb="0" eb="2">
      <t>グジョウ</t>
    </rPh>
    <rPh sb="2" eb="3">
      <t>シ</t>
    </rPh>
    <phoneticPr fontId="4"/>
  </si>
  <si>
    <t>下呂市</t>
    <rPh sb="0" eb="2">
      <t>ゲロ</t>
    </rPh>
    <rPh sb="2" eb="3">
      <t>シ</t>
    </rPh>
    <phoneticPr fontId="4"/>
  </si>
  <si>
    <t>海津市</t>
    <rPh sb="0" eb="2">
      <t>カイヅ</t>
    </rPh>
    <rPh sb="2" eb="3">
      <t>シ</t>
    </rPh>
    <phoneticPr fontId="4"/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</si>
  <si>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</si>
  <si>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</si>
  <si>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</si>
  <si>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</si>
  <si>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</si>
  <si>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</si>
  <si>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</si>
  <si>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</si>
  <si>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</si>
  <si>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</si>
  <si>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</si>
  <si>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</si>
  <si>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</si>
  <si>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</si>
  <si>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</si>
  <si>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</si>
  <si>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</si>
  <si>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</si>
  <si>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</si>
  <si>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</si>
  <si>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</si>
  <si>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計</t>
  </si>
  <si>
    <t>農地</t>
  </si>
  <si>
    <t>田</t>
  </si>
  <si>
    <t>畑</t>
  </si>
  <si>
    <t>国有林</t>
  </si>
  <si>
    <t>民有林</t>
  </si>
  <si>
    <t>水面</t>
  </si>
  <si>
    <t>天然湖沼</t>
  </si>
  <si>
    <t>ダム</t>
  </si>
  <si>
    <t>溜池</t>
  </si>
  <si>
    <t>河川</t>
  </si>
  <si>
    <t>一級河川</t>
  </si>
  <si>
    <t>準用河川</t>
  </si>
  <si>
    <t>水路</t>
  </si>
  <si>
    <t>農業用水路</t>
  </si>
  <si>
    <t>一般道路</t>
  </si>
  <si>
    <t>農道</t>
  </si>
  <si>
    <t>林道</t>
  </si>
  <si>
    <t>住宅地</t>
  </si>
  <si>
    <t>工業用地</t>
  </si>
  <si>
    <t>その他宅地</t>
  </si>
  <si>
    <t>県計</t>
    <rPh sb="0" eb="1">
      <t>ケン</t>
    </rPh>
    <rPh sb="1" eb="2">
      <t>ケイ</t>
    </rPh>
    <phoneticPr fontId="2"/>
  </si>
  <si>
    <t>計</t>
    <rPh sb="0" eb="1">
      <t>ケイ</t>
    </rPh>
    <phoneticPr fontId="2"/>
  </si>
  <si>
    <t>地目別面積</t>
  </si>
  <si>
    <t>単位：ｈａ</t>
  </si>
  <si>
    <t>森林</t>
    <phoneticPr fontId="2"/>
  </si>
  <si>
    <t>道路</t>
    <phoneticPr fontId="2"/>
  </si>
  <si>
    <t>宅地</t>
    <phoneticPr fontId="2"/>
  </si>
  <si>
    <t>その他</t>
    <phoneticPr fontId="2"/>
  </si>
  <si>
    <t xml:space="preserve"> </t>
    <phoneticPr fontId="7"/>
  </si>
  <si>
    <t>　注）2011年より、「農用地」内の「採草放牧地」を「原野」と合わせる。そのため、「農用地」という区分を廃止し、「採草放牧地」を削除し、「原野」を「原野等」とする。</t>
    <rPh sb="1" eb="2">
      <t>チュウ</t>
    </rPh>
    <rPh sb="7" eb="8">
      <t>ネン</t>
    </rPh>
    <rPh sb="12" eb="15">
      <t>ノウヨウチ</t>
    </rPh>
    <rPh sb="16" eb="17">
      <t>ナイ</t>
    </rPh>
    <rPh sb="19" eb="21">
      <t>サイソウ</t>
    </rPh>
    <rPh sb="21" eb="23">
      <t>ホウボク</t>
    </rPh>
    <rPh sb="23" eb="24">
      <t>チ</t>
    </rPh>
    <rPh sb="27" eb="29">
      <t>ゲンヤ</t>
    </rPh>
    <rPh sb="31" eb="32">
      <t>ア</t>
    </rPh>
    <rPh sb="42" eb="45">
      <t>ノウヨウチ</t>
    </rPh>
    <rPh sb="49" eb="51">
      <t>クブン</t>
    </rPh>
    <rPh sb="52" eb="54">
      <t>ハイシ</t>
    </rPh>
    <rPh sb="57" eb="59">
      <t>サイソウ</t>
    </rPh>
    <rPh sb="59" eb="61">
      <t>ホウボク</t>
    </rPh>
    <rPh sb="61" eb="62">
      <t>チ</t>
    </rPh>
    <rPh sb="64" eb="66">
      <t>サクジョ</t>
    </rPh>
    <rPh sb="69" eb="71">
      <t>ゲンヤ</t>
    </rPh>
    <rPh sb="74" eb="77">
      <t>ゲンヤトウ</t>
    </rPh>
    <phoneticPr fontId="7"/>
  </si>
  <si>
    <t>原野等</t>
    <rPh sb="2" eb="3">
      <t>トウ</t>
    </rPh>
    <phoneticPr fontId="2"/>
  </si>
  <si>
    <t>　水面・河川・水路</t>
    <rPh sb="1" eb="3">
      <t>スイメン</t>
    </rPh>
    <rPh sb="4" eb="6">
      <t>カセン</t>
    </rPh>
    <rPh sb="7" eb="9">
      <t>スイロ</t>
    </rPh>
    <phoneticPr fontId="2"/>
  </si>
  <si>
    <t>-</t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</si>
  <si>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</si>
  <si>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</si>
  <si>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</si>
  <si>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</si>
  <si>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</si>
  <si>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</si>
  <si>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-</t>
    <phoneticPr fontId="7"/>
  </si>
  <si>
    <t>２０２０年</t>
    <rPh sb="4" eb="5">
      <t>ネン</t>
    </rPh>
    <phoneticPr fontId="4"/>
  </si>
  <si>
    <t>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</si>
</sst>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8.9499999999999993"/>
      <name val="ＭＳ ゴシック"/>
      <family val="3"/>
      <charset val="128"/>
    </font>
    <font>
      <sz val="6"/>
      <name val="ＭＳ Ｐゴシック"/>
      <family val="3"/>
      <charset val="128"/>
    </font>
    <font>
      <sz val="9.949999999999999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.9499999999999993"/>
      <name val="ＭＳ Ｐゴシック"/>
      <family val="3"/>
      <charset val="128"/>
    </font>
    <font>
      <sz val="7.9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/>
    <xf numFmtId="0" fontId="1" fillId="0" borderId="0"/>
    <xf numFmtId="0" fontId="8" fillId="0" borderId="0"/>
  </cellStyleXfs>
  <cellXfs count="36">
    <xf numFmtId="0" fontId="0" fillId="0" borderId="0" xfId="0">
      <alignment vertic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3" xfId="2" applyFont="1" applyFill="1" applyBorder="1" applyAlignment="1"/>
    <xf numFmtId="0" fontId="3" fillId="0" borderId="4" xfId="2" applyFont="1" applyFill="1" applyBorder="1" applyAlignment="1"/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" fillId="0" borderId="0" xfId="2" applyFont="1" applyFill="1"/>
    <xf numFmtId="177" fontId="9" fillId="0" borderId="1" xfId="0" applyNumberFormat="1" applyFont="1" applyFill="1" applyBorder="1" applyAlignment="1">
      <alignment horizontal="right" vertical="center"/>
    </xf>
    <xf numFmtId="176" fontId="9" fillId="0" borderId="1" xfId="2" applyNumberFormat="1" applyFont="1" applyFill="1" applyBorder="1" applyAlignment="1" applyProtection="1">
      <alignment horizontal="right"/>
      <protection locked="0"/>
    </xf>
    <xf numFmtId="177" fontId="9" fillId="0" borderId="1" xfId="3" applyNumberFormat="1" applyFont="1" applyFill="1" applyBorder="1" applyAlignment="1">
      <alignment horizontal="right" vertical="center"/>
    </xf>
    <xf numFmtId="176" fontId="9" fillId="0" borderId="1" xfId="2" applyNumberFormat="1" applyFont="1" applyFill="1" applyBorder="1" applyAlignment="1">
      <alignment horizontal="right"/>
    </xf>
    <xf numFmtId="0" fontId="1" fillId="0" borderId="0" xfId="2" applyFont="1" applyFill="1" applyAlignment="1"/>
    <xf numFmtId="0" fontId="3" fillId="0" borderId="2" xfId="2" applyFont="1" applyFill="1" applyBorder="1" applyAlignment="1"/>
    <xf numFmtId="0" fontId="3" fillId="0" borderId="2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/>
    </xf>
    <xf numFmtId="0" fontId="3" fillId="0" borderId="6" xfId="2" applyFont="1" applyFill="1" applyBorder="1" applyAlignment="1"/>
    <xf numFmtId="0" fontId="3" fillId="0" borderId="7" xfId="2" applyFont="1" applyFill="1" applyBorder="1" applyAlignment="1"/>
    <xf numFmtId="0" fontId="3" fillId="0" borderId="5" xfId="2" applyFont="1" applyFill="1" applyBorder="1" applyAlignment="1"/>
    <xf numFmtId="0" fontId="3" fillId="0" borderId="5" xfId="2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4" xfId="2" applyFont="1" applyFill="1" applyBorder="1"/>
    <xf numFmtId="0" fontId="3" fillId="0" borderId="1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3" xfId="2" applyFont="1" applyFill="1" applyBorder="1"/>
    <xf numFmtId="177" fontId="1" fillId="0" borderId="1" xfId="2" applyNumberFormat="1" applyFont="1" applyFill="1" applyBorder="1" applyAlignment="1"/>
    <xf numFmtId="177" fontId="11" fillId="0" borderId="1" xfId="0" applyNumberFormat="1" applyFont="1" applyFill="1" applyBorder="1" applyAlignment="1">
      <alignment horizontal="right" vertical="center"/>
    </xf>
    <xf numFmtId="177" fontId="1" fillId="0" borderId="1" xfId="2" applyNumberFormat="1" applyFont="1" applyFill="1" applyBorder="1" applyAlignment="1">
      <alignment horizontal="right"/>
    </xf>
    <xf numFmtId="177" fontId="10" fillId="0" borderId="0" xfId="0" applyNumberFormat="1" applyFont="1" applyFill="1">
      <alignment vertical="center"/>
    </xf>
    <xf numFmtId="177" fontId="1" fillId="0" borderId="0" xfId="2" applyNumberFormat="1" applyFont="1" applyFill="1"/>
  </cellXfs>
  <cellStyles count="4">
    <cellStyle name="桁区切り 2" xfId="1"/>
    <cellStyle name="標準" xfId="0" builtinId="0"/>
    <cellStyle name="標準 2" xfId="2"/>
    <cellStyle name="標準_茨城県（耕地面積、水陸稲、麦類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tabSelected="1" view="pageBreakPreview" zoomScaleNormal="100" zoomScaleSheetLayoutView="100" workbookViewId="0">
      <pane xSplit="2" ySplit="8" topLeftCell="C16" activePane="bottomRight" state="frozen"/>
      <selection pane="topRight" activeCell="C1" sqref="C1"/>
      <selection pane="bottomLeft" activeCell="A9" sqref="A9"/>
      <selection pane="bottomRight" activeCell="E37" sqref="E37"/>
    </sheetView>
  </sheetViews>
  <sheetFormatPr defaultColWidth="8" defaultRowHeight="12.2" customHeight="1" x14ac:dyDescent="0.15"/>
  <cols>
    <col min="1" max="1" width="10.375" style="12" customWidth="1"/>
    <col min="2" max="8" width="10.375" style="7" customWidth="1"/>
    <col min="9" max="9" width="10.25" style="7" customWidth="1"/>
    <col min="10" max="42" width="10.375" style="7" customWidth="1"/>
    <col min="43" max="43" width="12.75" style="7" customWidth="1"/>
    <col min="44" max="45" width="9.125" style="7" customWidth="1"/>
    <col min="46" max="16384" width="8" style="7"/>
  </cols>
  <sheetData>
    <row r="1" spans="1:40" ht="6.75" customHeight="1" x14ac:dyDescent="0.15"/>
    <row r="2" spans="1:40" ht="12.2" customHeight="1" x14ac:dyDescent="0.15">
      <c r="A2" s="5" t="s">
        <v>65</v>
      </c>
    </row>
    <row r="3" spans="1:40" ht="12.2" customHeight="1" x14ac:dyDescent="0.15">
      <c r="A3" s="6" t="s">
        <v>83</v>
      </c>
    </row>
    <row r="4" spans="1:40" ht="12.2" customHeight="1" x14ac:dyDescent="0.15">
      <c r="A4" s="6" t="s">
        <v>66</v>
      </c>
    </row>
    <row r="5" spans="1:40" ht="12.2" customHeight="1" x14ac:dyDescent="0.15">
      <c r="A5" s="13"/>
      <c r="B5" s="14" t="s">
        <v>64</v>
      </c>
      <c r="C5" s="15" t="s">
        <v>43</v>
      </c>
      <c r="D5" s="16"/>
      <c r="E5" s="16"/>
      <c r="F5" s="15" t="s">
        <v>67</v>
      </c>
      <c r="G5" s="16"/>
      <c r="H5" s="17"/>
      <c r="I5" s="1" t="s">
        <v>73</v>
      </c>
      <c r="J5" s="18" t="s">
        <v>74</v>
      </c>
      <c r="K5" s="16"/>
      <c r="L5" s="16"/>
      <c r="M5" s="16"/>
      <c r="N5" s="16"/>
      <c r="O5" s="16"/>
      <c r="P5" s="16"/>
      <c r="Q5" s="16"/>
      <c r="R5" s="17"/>
      <c r="S5" s="19" t="s">
        <v>68</v>
      </c>
      <c r="T5" s="20"/>
      <c r="U5" s="20"/>
      <c r="V5" s="21"/>
      <c r="W5" s="19" t="s">
        <v>69</v>
      </c>
      <c r="X5" s="20"/>
      <c r="Y5" s="20"/>
      <c r="Z5" s="21"/>
      <c r="AA5" s="1" t="s">
        <v>70</v>
      </c>
    </row>
    <row r="6" spans="1:40" ht="12.2" customHeight="1" x14ac:dyDescent="0.15">
      <c r="A6" s="4"/>
      <c r="B6" s="22"/>
      <c r="C6" s="23" t="s">
        <v>42</v>
      </c>
      <c r="D6" s="14" t="s">
        <v>44</v>
      </c>
      <c r="E6" s="24" t="s">
        <v>45</v>
      </c>
      <c r="F6" s="14" t="s">
        <v>42</v>
      </c>
      <c r="G6" s="14" t="s">
        <v>46</v>
      </c>
      <c r="H6" s="14" t="s">
        <v>47</v>
      </c>
      <c r="I6" s="25"/>
      <c r="J6" s="14" t="s">
        <v>42</v>
      </c>
      <c r="K6" s="15" t="s">
        <v>48</v>
      </c>
      <c r="L6" s="16"/>
      <c r="M6" s="16"/>
      <c r="N6" s="17"/>
      <c r="O6" s="15" t="s">
        <v>52</v>
      </c>
      <c r="P6" s="16"/>
      <c r="Q6" s="17"/>
      <c r="R6" s="26" t="s">
        <v>55</v>
      </c>
      <c r="S6" s="14" t="s">
        <v>42</v>
      </c>
      <c r="T6" s="1" t="s">
        <v>57</v>
      </c>
      <c r="U6" s="1" t="s">
        <v>58</v>
      </c>
      <c r="V6" s="1" t="s">
        <v>59</v>
      </c>
      <c r="W6" s="14" t="s">
        <v>42</v>
      </c>
      <c r="X6" s="1" t="s">
        <v>60</v>
      </c>
      <c r="Y6" s="1" t="s">
        <v>61</v>
      </c>
      <c r="Z6" s="1" t="s">
        <v>62</v>
      </c>
      <c r="AA6" s="4"/>
    </row>
    <row r="7" spans="1:40" ht="12.2" customHeight="1" x14ac:dyDescent="0.15">
      <c r="A7" s="3"/>
      <c r="B7" s="27"/>
      <c r="C7" s="28"/>
      <c r="D7" s="27"/>
      <c r="E7" s="29"/>
      <c r="F7" s="27"/>
      <c r="G7" s="27"/>
      <c r="H7" s="27"/>
      <c r="I7" s="30"/>
      <c r="J7" s="27"/>
      <c r="K7" s="26" t="s">
        <v>42</v>
      </c>
      <c r="L7" s="26" t="s">
        <v>49</v>
      </c>
      <c r="M7" s="26" t="s">
        <v>50</v>
      </c>
      <c r="N7" s="26" t="s">
        <v>51</v>
      </c>
      <c r="O7" s="26" t="s">
        <v>42</v>
      </c>
      <c r="P7" s="26" t="s">
        <v>53</v>
      </c>
      <c r="Q7" s="26" t="s">
        <v>54</v>
      </c>
      <c r="R7" s="26" t="s">
        <v>56</v>
      </c>
      <c r="S7" s="27"/>
      <c r="T7" s="2"/>
      <c r="U7" s="30"/>
      <c r="V7" s="2"/>
      <c r="W7" s="27"/>
      <c r="X7" s="2"/>
      <c r="Y7" s="30"/>
      <c r="Z7" s="30"/>
      <c r="AA7" s="3"/>
    </row>
    <row r="8" spans="1:40" ht="12.2" customHeight="1" x14ac:dyDescent="0.15">
      <c r="A8" s="31" t="s">
        <v>63</v>
      </c>
      <c r="B8" s="32">
        <f>+C8+F8++I8+J8+S8+W8+AA8</f>
        <v>1062129</v>
      </c>
      <c r="C8" s="33">
        <f>+D8+E8</f>
        <v>55473</v>
      </c>
      <c r="D8" s="32">
        <f>SUM(D9:D50)</f>
        <v>42484</v>
      </c>
      <c r="E8" s="32">
        <f>SUM(E9:E50)</f>
        <v>12989</v>
      </c>
      <c r="F8" s="11">
        <f>+G8+H8</f>
        <v>856861</v>
      </c>
      <c r="G8" s="32">
        <f>SUM(G9:G50)</f>
        <v>177067</v>
      </c>
      <c r="H8" s="32">
        <f>SUM(H9:H50)</f>
        <v>679794</v>
      </c>
      <c r="I8" s="32">
        <f>SUM(I9:I50)</f>
        <v>4499</v>
      </c>
      <c r="J8" s="11">
        <f>+K8+O8+R8</f>
        <v>28704</v>
      </c>
      <c r="K8" s="11">
        <f>+L8+M8+N8</f>
        <v>6446</v>
      </c>
      <c r="L8" s="32">
        <f>SUM(L9:L50)</f>
        <v>277</v>
      </c>
      <c r="M8" s="32">
        <f>SUM(M9:M50)</f>
        <v>5230</v>
      </c>
      <c r="N8" s="32">
        <f>SUM(N9:N50)</f>
        <v>939</v>
      </c>
      <c r="O8" s="11">
        <f>+P8+Q8</f>
        <v>19116</v>
      </c>
      <c r="P8" s="32">
        <f>SUM(P9:P50)</f>
        <v>18997</v>
      </c>
      <c r="Q8" s="32">
        <f>SUM(Q9:Q50)</f>
        <v>119</v>
      </c>
      <c r="R8" s="32">
        <f>SUM(R9:R50)</f>
        <v>3142</v>
      </c>
      <c r="S8" s="32">
        <f>+T8+U8+V8</f>
        <v>31380</v>
      </c>
      <c r="T8" s="32">
        <f>SUM(T9:T50)</f>
        <v>22245</v>
      </c>
      <c r="U8" s="32">
        <f>SUM(U9:U50)</f>
        <v>3856</v>
      </c>
      <c r="V8" s="32">
        <f>SUM(V9:V50)</f>
        <v>5279</v>
      </c>
      <c r="W8" s="32">
        <f>+X8+Y8+Z8</f>
        <v>42199</v>
      </c>
      <c r="X8" s="32">
        <f>SUM(X9:X50)</f>
        <v>25740</v>
      </c>
      <c r="Y8" s="32">
        <f>SUM(Y9:Y50)</f>
        <v>3656</v>
      </c>
      <c r="Z8" s="32">
        <f>SUM(Z9:Z50)</f>
        <v>12803</v>
      </c>
      <c r="AA8" s="32">
        <f>SUM(AA9:AA50)</f>
        <v>43013</v>
      </c>
      <c r="AB8" s="34"/>
      <c r="AC8" s="35">
        <f>SUM(C8,F8,I8,J8,S8,W8,AA8)</f>
        <v>1062129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ht="12.2" customHeight="1" x14ac:dyDescent="0.15">
      <c r="A9" s="31" t="s">
        <v>0</v>
      </c>
      <c r="B9" s="32">
        <f>+C9+F9++I9+J9+S9+W9+AA9</f>
        <v>20360</v>
      </c>
      <c r="C9" s="11">
        <f>+D9+E9</f>
        <v>3930</v>
      </c>
      <c r="D9" s="10">
        <v>2850</v>
      </c>
      <c r="E9" s="10">
        <v>1080</v>
      </c>
      <c r="F9" s="11">
        <f>+G9+H9</f>
        <v>6030</v>
      </c>
      <c r="G9" s="11">
        <v>220</v>
      </c>
      <c r="H9" s="9">
        <v>5810</v>
      </c>
      <c r="I9" s="8">
        <v>23</v>
      </c>
      <c r="J9" s="11">
        <f>+K9+O9+R9</f>
        <v>1502</v>
      </c>
      <c r="K9" s="11">
        <f>+L9+M9+N9</f>
        <v>24</v>
      </c>
      <c r="L9" s="9">
        <v>0</v>
      </c>
      <c r="M9" s="9">
        <v>0</v>
      </c>
      <c r="N9" s="9">
        <v>24</v>
      </c>
      <c r="O9" s="11">
        <f>+P9+Q9</f>
        <v>1267</v>
      </c>
      <c r="P9" s="9">
        <v>1247</v>
      </c>
      <c r="Q9" s="9">
        <v>20</v>
      </c>
      <c r="R9" s="9">
        <v>211</v>
      </c>
      <c r="S9" s="32">
        <f>+T9+U9+V9</f>
        <v>2065</v>
      </c>
      <c r="T9" s="32">
        <v>1924</v>
      </c>
      <c r="U9" s="9">
        <v>118</v>
      </c>
      <c r="V9" s="32">
        <v>23</v>
      </c>
      <c r="W9" s="32">
        <f>+X9+Y9+Z9</f>
        <v>5462</v>
      </c>
      <c r="X9" s="32">
        <v>3580</v>
      </c>
      <c r="Y9" s="9">
        <v>125</v>
      </c>
      <c r="Z9" s="9">
        <v>1757</v>
      </c>
      <c r="AA9" s="32">
        <v>1348</v>
      </c>
      <c r="AB9" s="35"/>
      <c r="AC9" s="35">
        <f t="shared" ref="AC9:AC50" si="0">SUM(C9,F9,I9,J9,S9,W9,AA9)</f>
        <v>20360</v>
      </c>
    </row>
    <row r="10" spans="1:40" ht="12.2" customHeight="1" x14ac:dyDescent="0.15">
      <c r="A10" s="31" t="s">
        <v>1</v>
      </c>
      <c r="B10" s="32">
        <f t="shared" ref="B10:B20" si="1">+C10+F10++I10+J10+S10+W10+AA10</f>
        <v>20657</v>
      </c>
      <c r="C10" s="11">
        <f t="shared" ref="C10:C50" si="2">+D10+E10</f>
        <v>2859</v>
      </c>
      <c r="D10" s="10">
        <v>2640</v>
      </c>
      <c r="E10" s="10">
        <v>219</v>
      </c>
      <c r="F10" s="11">
        <f t="shared" ref="F10:F50" si="3">+G10+H10</f>
        <v>10837</v>
      </c>
      <c r="G10" s="11">
        <v>0</v>
      </c>
      <c r="H10" s="9">
        <v>10837</v>
      </c>
      <c r="I10" s="8">
        <v>112</v>
      </c>
      <c r="J10" s="11">
        <f t="shared" ref="J10:J50" si="4">+K10+O10+R10</f>
        <v>1058</v>
      </c>
      <c r="K10" s="11">
        <f>+M10+N10</f>
        <v>38</v>
      </c>
      <c r="L10" s="9" t="s">
        <v>75</v>
      </c>
      <c r="M10" s="9">
        <v>26</v>
      </c>
      <c r="N10" s="9">
        <v>12</v>
      </c>
      <c r="O10" s="11">
        <f t="shared" ref="O10:O49" si="5">+P10+Q10</f>
        <v>825</v>
      </c>
      <c r="P10" s="9">
        <v>805</v>
      </c>
      <c r="Q10" s="9">
        <v>20</v>
      </c>
      <c r="R10" s="9">
        <v>195</v>
      </c>
      <c r="S10" s="32">
        <f t="shared" ref="S10:S50" si="6">+T10+U10+V10</f>
        <v>1470</v>
      </c>
      <c r="T10" s="32">
        <v>1273</v>
      </c>
      <c r="U10" s="9">
        <v>159</v>
      </c>
      <c r="V10" s="32">
        <v>38</v>
      </c>
      <c r="W10" s="32">
        <f t="shared" ref="W10:W50" si="7">+X10+Y10+Z10</f>
        <v>2761</v>
      </c>
      <c r="X10" s="32">
        <v>1694</v>
      </c>
      <c r="Y10" s="9">
        <v>296</v>
      </c>
      <c r="Z10" s="9">
        <v>771</v>
      </c>
      <c r="AA10" s="32">
        <v>1560</v>
      </c>
      <c r="AB10" s="35"/>
      <c r="AC10" s="35">
        <f t="shared" si="0"/>
        <v>20657</v>
      </c>
    </row>
    <row r="11" spans="1:40" ht="12.2" customHeight="1" x14ac:dyDescent="0.15">
      <c r="A11" s="31" t="s">
        <v>2</v>
      </c>
      <c r="B11" s="32">
        <f t="shared" si="1"/>
        <v>217761</v>
      </c>
      <c r="C11" s="11">
        <f t="shared" si="2"/>
        <v>4580</v>
      </c>
      <c r="D11" s="10">
        <v>3040</v>
      </c>
      <c r="E11" s="10">
        <v>1540</v>
      </c>
      <c r="F11" s="11">
        <f t="shared" si="3"/>
        <v>199426</v>
      </c>
      <c r="G11" s="11">
        <v>80258</v>
      </c>
      <c r="H11" s="9">
        <v>119168</v>
      </c>
      <c r="I11" s="8">
        <v>1646</v>
      </c>
      <c r="J11" s="11">
        <f t="shared" si="4"/>
        <v>2744</v>
      </c>
      <c r="K11" s="11">
        <f>+L11+M11+N11</f>
        <v>837</v>
      </c>
      <c r="L11" s="9">
        <v>77</v>
      </c>
      <c r="M11" s="9">
        <v>752</v>
      </c>
      <c r="N11" s="9">
        <v>8</v>
      </c>
      <c r="O11" s="11">
        <f>+P11</f>
        <v>1682</v>
      </c>
      <c r="P11" s="9">
        <v>1682</v>
      </c>
      <c r="Q11" s="9" t="s">
        <v>75</v>
      </c>
      <c r="R11" s="9">
        <v>225</v>
      </c>
      <c r="S11" s="32">
        <f t="shared" si="6"/>
        <v>3333</v>
      </c>
      <c r="T11" s="32">
        <v>2037</v>
      </c>
      <c r="U11" s="9">
        <v>298</v>
      </c>
      <c r="V11" s="32">
        <v>998</v>
      </c>
      <c r="W11" s="32">
        <f t="shared" si="7"/>
        <v>2438</v>
      </c>
      <c r="X11" s="32">
        <v>1270</v>
      </c>
      <c r="Y11" s="9">
        <v>72</v>
      </c>
      <c r="Z11" s="9">
        <v>1096</v>
      </c>
      <c r="AA11" s="32">
        <v>3594</v>
      </c>
      <c r="AB11" s="35"/>
      <c r="AC11" s="35">
        <f t="shared" si="0"/>
        <v>217761</v>
      </c>
    </row>
    <row r="12" spans="1:40" ht="12.2" customHeight="1" x14ac:dyDescent="0.15">
      <c r="A12" s="31" t="s">
        <v>3</v>
      </c>
      <c r="B12" s="32">
        <f t="shared" si="1"/>
        <v>9125</v>
      </c>
      <c r="C12" s="11">
        <f t="shared" si="2"/>
        <v>201</v>
      </c>
      <c r="D12" s="10">
        <v>170</v>
      </c>
      <c r="E12" s="10">
        <v>31</v>
      </c>
      <c r="F12" s="11">
        <f t="shared" si="3"/>
        <v>4411</v>
      </c>
      <c r="G12" s="11">
        <v>208</v>
      </c>
      <c r="H12" s="9">
        <v>4203</v>
      </c>
      <c r="I12" s="8">
        <v>33</v>
      </c>
      <c r="J12" s="11">
        <f t="shared" si="4"/>
        <v>200</v>
      </c>
      <c r="K12" s="11">
        <f>+M12+N12</f>
        <v>48</v>
      </c>
      <c r="L12" s="9" t="s">
        <v>75</v>
      </c>
      <c r="M12" s="9">
        <v>4</v>
      </c>
      <c r="N12" s="9">
        <v>44</v>
      </c>
      <c r="O12" s="11">
        <f t="shared" si="5"/>
        <v>139</v>
      </c>
      <c r="P12" s="9">
        <v>137</v>
      </c>
      <c r="Q12" s="9">
        <v>2</v>
      </c>
      <c r="R12" s="9">
        <v>13</v>
      </c>
      <c r="S12" s="32">
        <f t="shared" si="6"/>
        <v>659</v>
      </c>
      <c r="T12" s="32">
        <v>629</v>
      </c>
      <c r="U12" s="9">
        <v>10</v>
      </c>
      <c r="V12" s="32">
        <v>20</v>
      </c>
      <c r="W12" s="32">
        <f t="shared" si="7"/>
        <v>1864</v>
      </c>
      <c r="X12" s="32">
        <v>1099</v>
      </c>
      <c r="Y12" s="9">
        <v>118</v>
      </c>
      <c r="Z12" s="9">
        <v>647</v>
      </c>
      <c r="AA12" s="32">
        <v>1757</v>
      </c>
      <c r="AB12" s="35"/>
      <c r="AC12" s="35">
        <f t="shared" si="0"/>
        <v>9125</v>
      </c>
    </row>
    <row r="13" spans="1:40" ht="12.2" customHeight="1" x14ac:dyDescent="0.15">
      <c r="A13" s="31" t="s">
        <v>4</v>
      </c>
      <c r="B13" s="32">
        <f>+C13+F13+J13+S13+W13+AA13</f>
        <v>47233</v>
      </c>
      <c r="C13" s="11">
        <f t="shared" si="2"/>
        <v>2424</v>
      </c>
      <c r="D13" s="10">
        <v>1920</v>
      </c>
      <c r="E13" s="10">
        <v>504</v>
      </c>
      <c r="F13" s="11">
        <f t="shared" si="3"/>
        <v>38026</v>
      </c>
      <c r="G13" s="11">
        <v>403</v>
      </c>
      <c r="H13" s="9">
        <v>37623</v>
      </c>
      <c r="I13" s="9" t="s">
        <v>75</v>
      </c>
      <c r="J13" s="11">
        <f t="shared" si="4"/>
        <v>1045</v>
      </c>
      <c r="K13" s="11">
        <f>+M13+N13</f>
        <v>73</v>
      </c>
      <c r="L13" s="9" t="s">
        <v>75</v>
      </c>
      <c r="M13" s="9">
        <v>39</v>
      </c>
      <c r="N13" s="9">
        <v>34</v>
      </c>
      <c r="O13" s="11">
        <f t="shared" si="5"/>
        <v>830</v>
      </c>
      <c r="P13" s="9">
        <v>823</v>
      </c>
      <c r="Q13" s="9">
        <v>7</v>
      </c>
      <c r="R13" s="9">
        <v>142</v>
      </c>
      <c r="S13" s="32">
        <f t="shared" si="6"/>
        <v>1410</v>
      </c>
      <c r="T13" s="32">
        <v>967</v>
      </c>
      <c r="U13" s="9">
        <v>210</v>
      </c>
      <c r="V13" s="32">
        <v>233</v>
      </c>
      <c r="W13" s="32">
        <f t="shared" si="7"/>
        <v>2078</v>
      </c>
      <c r="X13" s="32">
        <v>1215</v>
      </c>
      <c r="Y13" s="9">
        <v>303</v>
      </c>
      <c r="Z13" s="9">
        <v>560</v>
      </c>
      <c r="AA13" s="32">
        <v>2250</v>
      </c>
      <c r="AB13" s="35"/>
      <c r="AC13" s="35">
        <f t="shared" si="0"/>
        <v>47233</v>
      </c>
    </row>
    <row r="14" spans="1:40" ht="12.2" customHeight="1" x14ac:dyDescent="0.15">
      <c r="A14" s="31" t="s">
        <v>5</v>
      </c>
      <c r="B14" s="32">
        <f t="shared" si="1"/>
        <v>67645</v>
      </c>
      <c r="C14" s="11">
        <f t="shared" si="2"/>
        <v>3907</v>
      </c>
      <c r="D14" s="10">
        <v>3180</v>
      </c>
      <c r="E14" s="10">
        <v>727</v>
      </c>
      <c r="F14" s="11">
        <f t="shared" si="3"/>
        <v>53463</v>
      </c>
      <c r="G14" s="11">
        <v>16179</v>
      </c>
      <c r="H14" s="9">
        <v>37284</v>
      </c>
      <c r="I14" s="8">
        <v>293</v>
      </c>
      <c r="J14" s="11">
        <f t="shared" si="4"/>
        <v>1494</v>
      </c>
      <c r="K14" s="11">
        <f>+L14+M14+N14</f>
        <v>496</v>
      </c>
      <c r="L14" s="9">
        <v>0</v>
      </c>
      <c r="M14" s="9">
        <v>279</v>
      </c>
      <c r="N14" s="9">
        <v>217</v>
      </c>
      <c r="O14" s="11">
        <f t="shared" si="5"/>
        <v>763</v>
      </c>
      <c r="P14" s="9">
        <v>760</v>
      </c>
      <c r="Q14" s="9">
        <v>3</v>
      </c>
      <c r="R14" s="9">
        <v>235</v>
      </c>
      <c r="S14" s="32">
        <f t="shared" si="6"/>
        <v>2138</v>
      </c>
      <c r="T14" s="32">
        <v>1204</v>
      </c>
      <c r="U14" s="9">
        <v>283</v>
      </c>
      <c r="V14" s="32">
        <v>651</v>
      </c>
      <c r="W14" s="32">
        <f t="shared" si="7"/>
        <v>2188</v>
      </c>
      <c r="X14" s="32">
        <v>1454</v>
      </c>
      <c r="Y14" s="9">
        <v>182</v>
      </c>
      <c r="Z14" s="9">
        <v>552</v>
      </c>
      <c r="AA14" s="32">
        <v>4162</v>
      </c>
      <c r="AB14" s="35"/>
      <c r="AC14" s="35">
        <f t="shared" si="0"/>
        <v>67645</v>
      </c>
    </row>
    <row r="15" spans="1:40" ht="12.2" customHeight="1" x14ac:dyDescent="0.15">
      <c r="A15" s="31" t="s">
        <v>6</v>
      </c>
      <c r="B15" s="32">
        <f t="shared" si="1"/>
        <v>11701</v>
      </c>
      <c r="C15" s="11">
        <f t="shared" si="2"/>
        <v>439</v>
      </c>
      <c r="D15" s="10">
        <v>262</v>
      </c>
      <c r="E15" s="10">
        <v>177</v>
      </c>
      <c r="F15" s="11">
        <f t="shared" si="3"/>
        <v>9198</v>
      </c>
      <c r="G15" s="11">
        <v>338</v>
      </c>
      <c r="H15" s="9">
        <v>8860</v>
      </c>
      <c r="I15" s="8">
        <v>62</v>
      </c>
      <c r="J15" s="11">
        <f t="shared" si="4"/>
        <v>476</v>
      </c>
      <c r="K15" s="11">
        <f>+N15</f>
        <v>3</v>
      </c>
      <c r="L15" s="9" t="s">
        <v>75</v>
      </c>
      <c r="M15" s="9" t="s">
        <v>75</v>
      </c>
      <c r="N15" s="9">
        <v>3</v>
      </c>
      <c r="O15" s="11">
        <f t="shared" si="5"/>
        <v>454</v>
      </c>
      <c r="P15" s="9">
        <v>453</v>
      </c>
      <c r="Q15" s="9">
        <v>1</v>
      </c>
      <c r="R15" s="9">
        <v>19</v>
      </c>
      <c r="S15" s="32">
        <f t="shared" si="6"/>
        <v>343</v>
      </c>
      <c r="T15" s="32">
        <v>262</v>
      </c>
      <c r="U15" s="9">
        <v>44</v>
      </c>
      <c r="V15" s="32">
        <v>37</v>
      </c>
      <c r="W15" s="32">
        <f t="shared" si="7"/>
        <v>568</v>
      </c>
      <c r="X15" s="32">
        <v>332</v>
      </c>
      <c r="Y15" s="9">
        <v>124</v>
      </c>
      <c r="Z15" s="9">
        <v>112</v>
      </c>
      <c r="AA15" s="32">
        <v>615</v>
      </c>
      <c r="AB15" s="35"/>
      <c r="AC15" s="35">
        <f t="shared" si="0"/>
        <v>11701</v>
      </c>
    </row>
    <row r="16" spans="1:40" ht="12.2" customHeight="1" x14ac:dyDescent="0.15">
      <c r="A16" s="31" t="s">
        <v>7</v>
      </c>
      <c r="B16" s="32">
        <f t="shared" si="1"/>
        <v>17486</v>
      </c>
      <c r="C16" s="11">
        <f t="shared" si="2"/>
        <v>793</v>
      </c>
      <c r="D16" s="10">
        <v>650</v>
      </c>
      <c r="E16" s="10">
        <v>143</v>
      </c>
      <c r="F16" s="11">
        <f t="shared" si="3"/>
        <v>12174</v>
      </c>
      <c r="G16" s="11">
        <v>237</v>
      </c>
      <c r="H16" s="9">
        <v>11937</v>
      </c>
      <c r="I16" s="8">
        <v>33</v>
      </c>
      <c r="J16" s="11">
        <f t="shared" si="4"/>
        <v>505</v>
      </c>
      <c r="K16" s="11">
        <f>+M16+N16</f>
        <v>123</v>
      </c>
      <c r="L16" s="9" t="s">
        <v>75</v>
      </c>
      <c r="M16" s="9">
        <v>87</v>
      </c>
      <c r="N16" s="9">
        <v>36</v>
      </c>
      <c r="O16" s="11">
        <f>+P16</f>
        <v>334</v>
      </c>
      <c r="P16" s="9">
        <v>334</v>
      </c>
      <c r="Q16" s="9" t="s">
        <v>75</v>
      </c>
      <c r="R16" s="9">
        <v>48</v>
      </c>
      <c r="S16" s="32">
        <f t="shared" si="6"/>
        <v>653</v>
      </c>
      <c r="T16" s="32">
        <v>543</v>
      </c>
      <c r="U16" s="9">
        <v>61</v>
      </c>
      <c r="V16" s="32">
        <v>49</v>
      </c>
      <c r="W16" s="32">
        <f t="shared" si="7"/>
        <v>968</v>
      </c>
      <c r="X16" s="32">
        <v>540</v>
      </c>
      <c r="Y16" s="9">
        <v>76</v>
      </c>
      <c r="Z16" s="9">
        <v>352</v>
      </c>
      <c r="AA16" s="32">
        <v>2360</v>
      </c>
      <c r="AB16" s="35"/>
      <c r="AC16" s="35">
        <f t="shared" si="0"/>
        <v>17486</v>
      </c>
    </row>
    <row r="17" spans="1:29" ht="12.2" customHeight="1" x14ac:dyDescent="0.15">
      <c r="A17" s="31" t="s">
        <v>8</v>
      </c>
      <c r="B17" s="32">
        <f>+C17+I17+J17+S17+W17+AA17</f>
        <v>5366</v>
      </c>
      <c r="C17" s="11">
        <f t="shared" si="2"/>
        <v>2004</v>
      </c>
      <c r="D17" s="10">
        <v>1580</v>
      </c>
      <c r="E17" s="10">
        <v>424</v>
      </c>
      <c r="F17" s="11" t="s">
        <v>76</v>
      </c>
      <c r="G17" s="11" t="s">
        <v>75</v>
      </c>
      <c r="H17" s="9" t="s">
        <v>75</v>
      </c>
      <c r="I17" s="8">
        <v>0</v>
      </c>
      <c r="J17" s="11">
        <f t="shared" si="4"/>
        <v>1134</v>
      </c>
      <c r="K17" s="11">
        <f>+L17</f>
        <v>0</v>
      </c>
      <c r="L17" s="9">
        <v>0</v>
      </c>
      <c r="M17" s="9" t="s">
        <v>75</v>
      </c>
      <c r="N17" s="9" t="s">
        <v>75</v>
      </c>
      <c r="O17" s="11">
        <f>+P17</f>
        <v>1017</v>
      </c>
      <c r="P17" s="9">
        <v>1017</v>
      </c>
      <c r="Q17" s="9" t="s">
        <v>75</v>
      </c>
      <c r="R17" s="9">
        <v>117</v>
      </c>
      <c r="S17" s="32">
        <f>+T17+U17</f>
        <v>672</v>
      </c>
      <c r="T17" s="32">
        <v>605</v>
      </c>
      <c r="U17" s="9">
        <v>67</v>
      </c>
      <c r="V17" s="9" t="s">
        <v>75</v>
      </c>
      <c r="W17" s="32">
        <f t="shared" si="7"/>
        <v>1359</v>
      </c>
      <c r="X17" s="32">
        <v>896</v>
      </c>
      <c r="Y17" s="9">
        <v>65</v>
      </c>
      <c r="Z17" s="9">
        <v>398</v>
      </c>
      <c r="AA17" s="32">
        <v>197</v>
      </c>
      <c r="AB17" s="35"/>
      <c r="AC17" s="35">
        <f t="shared" si="0"/>
        <v>5366</v>
      </c>
    </row>
    <row r="18" spans="1:29" ht="12.2" customHeight="1" x14ac:dyDescent="0.15">
      <c r="A18" s="31" t="s">
        <v>9</v>
      </c>
      <c r="B18" s="32">
        <f t="shared" si="1"/>
        <v>50424</v>
      </c>
      <c r="C18" s="11">
        <f t="shared" si="2"/>
        <v>3344</v>
      </c>
      <c r="D18" s="10">
        <v>2610</v>
      </c>
      <c r="E18" s="10">
        <v>734</v>
      </c>
      <c r="F18" s="11">
        <f t="shared" si="3"/>
        <v>38614</v>
      </c>
      <c r="G18" s="11">
        <v>4737</v>
      </c>
      <c r="H18" s="9">
        <v>33877</v>
      </c>
      <c r="I18" s="8">
        <v>296</v>
      </c>
      <c r="J18" s="11">
        <f t="shared" si="4"/>
        <v>1310</v>
      </c>
      <c r="K18" s="11">
        <f>+M18+N18</f>
        <v>665</v>
      </c>
      <c r="L18" s="9" t="s">
        <v>75</v>
      </c>
      <c r="M18" s="9">
        <v>379</v>
      </c>
      <c r="N18" s="9">
        <v>286</v>
      </c>
      <c r="O18" s="11">
        <f t="shared" si="5"/>
        <v>452</v>
      </c>
      <c r="P18" s="9">
        <v>446</v>
      </c>
      <c r="Q18" s="9">
        <v>6</v>
      </c>
      <c r="R18" s="9">
        <v>193</v>
      </c>
      <c r="S18" s="32">
        <f t="shared" si="6"/>
        <v>1782</v>
      </c>
      <c r="T18" s="32">
        <v>1158</v>
      </c>
      <c r="U18" s="9">
        <v>250</v>
      </c>
      <c r="V18" s="32">
        <v>374</v>
      </c>
      <c r="W18" s="32">
        <f t="shared" si="7"/>
        <v>1650</v>
      </c>
      <c r="X18" s="32">
        <v>989</v>
      </c>
      <c r="Y18" s="9">
        <v>163</v>
      </c>
      <c r="Z18" s="9">
        <v>498</v>
      </c>
      <c r="AA18" s="32">
        <v>3428</v>
      </c>
      <c r="AB18" s="35"/>
      <c r="AC18" s="35">
        <f t="shared" si="0"/>
        <v>50424</v>
      </c>
    </row>
    <row r="19" spans="1:29" ht="12.2" customHeight="1" x14ac:dyDescent="0.15">
      <c r="A19" s="31" t="s">
        <v>10</v>
      </c>
      <c r="B19" s="32">
        <f>+C19+F19+J19+S19+W19+AA19</f>
        <v>7481</v>
      </c>
      <c r="C19" s="11">
        <f t="shared" si="2"/>
        <v>1215</v>
      </c>
      <c r="D19" s="10">
        <v>748</v>
      </c>
      <c r="E19" s="10">
        <v>467</v>
      </c>
      <c r="F19" s="11">
        <f>+H19</f>
        <v>2929</v>
      </c>
      <c r="G19" s="11" t="s">
        <v>75</v>
      </c>
      <c r="H19" s="9">
        <v>2929</v>
      </c>
      <c r="I19" s="9" t="s">
        <v>84</v>
      </c>
      <c r="J19" s="11">
        <f t="shared" si="4"/>
        <v>327</v>
      </c>
      <c r="K19" s="11">
        <f>+M19+N19</f>
        <v>41</v>
      </c>
      <c r="L19" s="9" t="s">
        <v>75</v>
      </c>
      <c r="M19" s="9">
        <v>7</v>
      </c>
      <c r="N19" s="9">
        <v>34</v>
      </c>
      <c r="O19" s="11">
        <f t="shared" si="5"/>
        <v>231</v>
      </c>
      <c r="P19" s="9">
        <v>229</v>
      </c>
      <c r="Q19" s="9">
        <v>2</v>
      </c>
      <c r="R19" s="9">
        <v>55</v>
      </c>
      <c r="S19" s="32">
        <f t="shared" si="6"/>
        <v>716</v>
      </c>
      <c r="T19" s="32">
        <v>597</v>
      </c>
      <c r="U19" s="9">
        <v>104</v>
      </c>
      <c r="V19" s="32">
        <v>15</v>
      </c>
      <c r="W19" s="32">
        <f t="shared" si="7"/>
        <v>1176</v>
      </c>
      <c r="X19" s="32">
        <v>686</v>
      </c>
      <c r="Y19" s="9">
        <v>188</v>
      </c>
      <c r="Z19" s="9">
        <v>302</v>
      </c>
      <c r="AA19" s="32">
        <v>1118</v>
      </c>
      <c r="AB19" s="35"/>
      <c r="AC19" s="35">
        <f>SUM(C19,F19,I19,J19,S19,W19,AA19)</f>
        <v>7481</v>
      </c>
    </row>
    <row r="20" spans="1:29" ht="12.2" customHeight="1" x14ac:dyDescent="0.15">
      <c r="A20" s="31" t="s">
        <v>11</v>
      </c>
      <c r="B20" s="32">
        <f t="shared" si="1"/>
        <v>11602</v>
      </c>
      <c r="C20" s="11">
        <f t="shared" si="2"/>
        <v>218</v>
      </c>
      <c r="D20" s="10">
        <v>197</v>
      </c>
      <c r="E20" s="10">
        <v>21</v>
      </c>
      <c r="F20" s="11">
        <f>+H20</f>
        <v>7542</v>
      </c>
      <c r="G20" s="11" t="s">
        <v>77</v>
      </c>
      <c r="H20" s="9">
        <v>7542</v>
      </c>
      <c r="I20" s="8">
        <v>11</v>
      </c>
      <c r="J20" s="11">
        <f t="shared" si="4"/>
        <v>224</v>
      </c>
      <c r="K20" s="11">
        <f>+M20+N20</f>
        <v>40</v>
      </c>
      <c r="L20" s="9" t="s">
        <v>75</v>
      </c>
      <c r="M20" s="9">
        <v>7</v>
      </c>
      <c r="N20" s="9">
        <v>33</v>
      </c>
      <c r="O20" s="11">
        <f t="shared" si="5"/>
        <v>169</v>
      </c>
      <c r="P20" s="9">
        <v>169</v>
      </c>
      <c r="Q20" s="9">
        <v>0</v>
      </c>
      <c r="R20" s="9">
        <v>15</v>
      </c>
      <c r="S20" s="32">
        <f t="shared" si="6"/>
        <v>617</v>
      </c>
      <c r="T20" s="32">
        <v>576</v>
      </c>
      <c r="U20" s="9">
        <v>17</v>
      </c>
      <c r="V20" s="32">
        <v>24</v>
      </c>
      <c r="W20" s="32">
        <f t="shared" si="7"/>
        <v>1437</v>
      </c>
      <c r="X20" s="32">
        <v>697</v>
      </c>
      <c r="Y20" s="9">
        <v>177</v>
      </c>
      <c r="Z20" s="9">
        <v>563</v>
      </c>
      <c r="AA20" s="32">
        <v>1553</v>
      </c>
      <c r="AB20" s="35"/>
      <c r="AC20" s="35">
        <f t="shared" si="0"/>
        <v>11602</v>
      </c>
    </row>
    <row r="21" spans="1:29" ht="12.2" customHeight="1" x14ac:dyDescent="0.15">
      <c r="A21" s="31" t="s">
        <v>12</v>
      </c>
      <c r="B21" s="32">
        <f>+C21+F21+J21+S21+W21+AA21</f>
        <v>8781</v>
      </c>
      <c r="C21" s="11">
        <f t="shared" si="2"/>
        <v>1511</v>
      </c>
      <c r="D21" s="10">
        <v>658</v>
      </c>
      <c r="E21" s="10">
        <v>853</v>
      </c>
      <c r="F21" s="11">
        <f t="shared" si="3"/>
        <v>1750</v>
      </c>
      <c r="G21" s="11">
        <v>43</v>
      </c>
      <c r="H21" s="9">
        <v>1707</v>
      </c>
      <c r="I21" s="9" t="s">
        <v>75</v>
      </c>
      <c r="J21" s="11">
        <f t="shared" si="4"/>
        <v>1400</v>
      </c>
      <c r="K21" s="11">
        <f>+N21</f>
        <v>25</v>
      </c>
      <c r="L21" s="9" t="s">
        <v>75</v>
      </c>
      <c r="M21" s="9" t="s">
        <v>75</v>
      </c>
      <c r="N21" s="9">
        <v>25</v>
      </c>
      <c r="O21" s="11">
        <f t="shared" si="5"/>
        <v>1326</v>
      </c>
      <c r="P21" s="9">
        <v>1326</v>
      </c>
      <c r="Q21" s="9">
        <v>0</v>
      </c>
      <c r="R21" s="9">
        <v>49</v>
      </c>
      <c r="S21" s="32">
        <f t="shared" si="6"/>
        <v>916</v>
      </c>
      <c r="T21" s="32">
        <v>855</v>
      </c>
      <c r="U21" s="9">
        <v>50</v>
      </c>
      <c r="V21" s="32">
        <v>11</v>
      </c>
      <c r="W21" s="32">
        <f t="shared" si="7"/>
        <v>2422</v>
      </c>
      <c r="X21" s="32">
        <v>1485</v>
      </c>
      <c r="Y21" s="9">
        <v>286</v>
      </c>
      <c r="Z21" s="9">
        <v>651</v>
      </c>
      <c r="AA21" s="32">
        <v>782</v>
      </c>
      <c r="AB21" s="35"/>
      <c r="AC21" s="35">
        <f t="shared" si="0"/>
        <v>8781</v>
      </c>
    </row>
    <row r="22" spans="1:29" ht="12.2" customHeight="1" x14ac:dyDescent="0.15">
      <c r="A22" s="31" t="s">
        <v>13</v>
      </c>
      <c r="B22" s="32">
        <f>+C22+F22+J22+S22+W22+AA22</f>
        <v>8757</v>
      </c>
      <c r="C22" s="11">
        <f t="shared" si="2"/>
        <v>859</v>
      </c>
      <c r="D22" s="10">
        <v>706</v>
      </c>
      <c r="E22" s="10">
        <v>153</v>
      </c>
      <c r="F22" s="11">
        <f t="shared" si="3"/>
        <v>3328</v>
      </c>
      <c r="G22" s="11">
        <v>0</v>
      </c>
      <c r="H22" s="9">
        <v>3328</v>
      </c>
      <c r="I22" s="9" t="s">
        <v>75</v>
      </c>
      <c r="J22" s="11">
        <f t="shared" si="4"/>
        <v>391</v>
      </c>
      <c r="K22" s="11">
        <f>+M22+N22</f>
        <v>81</v>
      </c>
      <c r="L22" s="9" t="s">
        <v>75</v>
      </c>
      <c r="M22" s="9">
        <v>9</v>
      </c>
      <c r="N22" s="9">
        <v>72</v>
      </c>
      <c r="O22" s="11">
        <f t="shared" si="5"/>
        <v>258</v>
      </c>
      <c r="P22" s="9">
        <v>254</v>
      </c>
      <c r="Q22" s="9">
        <v>4</v>
      </c>
      <c r="R22" s="9">
        <v>52</v>
      </c>
      <c r="S22" s="32">
        <f t="shared" si="6"/>
        <v>726</v>
      </c>
      <c r="T22" s="32">
        <v>641</v>
      </c>
      <c r="U22" s="9">
        <v>71</v>
      </c>
      <c r="V22" s="32">
        <v>14</v>
      </c>
      <c r="W22" s="32">
        <f t="shared" si="7"/>
        <v>1705</v>
      </c>
      <c r="X22" s="32">
        <v>1078</v>
      </c>
      <c r="Y22" s="9">
        <v>249</v>
      </c>
      <c r="Z22" s="9">
        <v>378</v>
      </c>
      <c r="AA22" s="32">
        <v>1748</v>
      </c>
      <c r="AB22" s="35"/>
      <c r="AC22" s="35">
        <f>SUM(C22,F22,I22,J22,S22,W22,AA22)</f>
        <v>8757</v>
      </c>
    </row>
    <row r="23" spans="1:29" ht="12.2" customHeight="1" x14ac:dyDescent="0.15">
      <c r="A23" s="31" t="s">
        <v>14</v>
      </c>
      <c r="B23" s="32">
        <f>+C23+F23+J23+S23+W23+AA23</f>
        <v>22198</v>
      </c>
      <c r="C23" s="11">
        <f t="shared" si="2"/>
        <v>1088</v>
      </c>
      <c r="D23" s="10">
        <v>827</v>
      </c>
      <c r="E23" s="10">
        <v>261</v>
      </c>
      <c r="F23" s="11">
        <f t="shared" si="3"/>
        <v>18563</v>
      </c>
      <c r="G23" s="11">
        <v>650</v>
      </c>
      <c r="H23" s="9">
        <v>17913</v>
      </c>
      <c r="I23" s="9" t="s">
        <v>75</v>
      </c>
      <c r="J23" s="11">
        <f t="shared" si="4"/>
        <v>209</v>
      </c>
      <c r="K23" s="11">
        <f>+N23</f>
        <v>8</v>
      </c>
      <c r="L23" s="9" t="s">
        <v>75</v>
      </c>
      <c r="M23" s="9" t="s">
        <v>84</v>
      </c>
      <c r="N23" s="9">
        <v>8</v>
      </c>
      <c r="O23" s="11">
        <f t="shared" si="5"/>
        <v>140</v>
      </c>
      <c r="P23" s="9">
        <v>134</v>
      </c>
      <c r="Q23" s="9">
        <v>6</v>
      </c>
      <c r="R23" s="9">
        <v>61</v>
      </c>
      <c r="S23" s="32">
        <f t="shared" si="6"/>
        <v>534</v>
      </c>
      <c r="T23" s="32">
        <v>404</v>
      </c>
      <c r="U23" s="9">
        <v>61</v>
      </c>
      <c r="V23" s="32">
        <v>69</v>
      </c>
      <c r="W23" s="32">
        <f t="shared" si="7"/>
        <v>690</v>
      </c>
      <c r="X23" s="32">
        <v>462</v>
      </c>
      <c r="Y23" s="9">
        <v>42</v>
      </c>
      <c r="Z23" s="9">
        <v>186</v>
      </c>
      <c r="AA23" s="32">
        <v>1114</v>
      </c>
      <c r="AB23" s="35"/>
      <c r="AC23" s="35">
        <f t="shared" si="0"/>
        <v>22198</v>
      </c>
    </row>
    <row r="24" spans="1:29" ht="12.2" customHeight="1" x14ac:dyDescent="0.15">
      <c r="A24" s="31" t="s">
        <v>15</v>
      </c>
      <c r="B24" s="32">
        <f>+C24+J24+S24+W24+AA24</f>
        <v>2819</v>
      </c>
      <c r="C24" s="11">
        <f t="shared" si="2"/>
        <v>975</v>
      </c>
      <c r="D24" s="10">
        <v>694</v>
      </c>
      <c r="E24" s="10">
        <v>281</v>
      </c>
      <c r="F24" s="11" t="s">
        <v>77</v>
      </c>
      <c r="G24" s="11" t="s">
        <v>75</v>
      </c>
      <c r="H24" s="9" t="s">
        <v>75</v>
      </c>
      <c r="I24" s="9" t="s">
        <v>75</v>
      </c>
      <c r="J24" s="11">
        <f>+O24+R24</f>
        <v>557</v>
      </c>
      <c r="K24" s="11" t="s">
        <v>78</v>
      </c>
      <c r="L24" s="9" t="s">
        <v>75</v>
      </c>
      <c r="M24" s="9" t="s">
        <v>75</v>
      </c>
      <c r="N24" s="9" t="s">
        <v>75</v>
      </c>
      <c r="O24" s="11">
        <f>+P24</f>
        <v>506</v>
      </c>
      <c r="P24" s="9">
        <v>506</v>
      </c>
      <c r="Q24" s="9" t="s">
        <v>75</v>
      </c>
      <c r="R24" s="9">
        <v>51</v>
      </c>
      <c r="S24" s="32">
        <f>+T24+U24</f>
        <v>408</v>
      </c>
      <c r="T24" s="32">
        <v>359</v>
      </c>
      <c r="U24" s="9">
        <v>49</v>
      </c>
      <c r="V24" s="9" t="s">
        <v>75</v>
      </c>
      <c r="W24" s="32">
        <f t="shared" si="7"/>
        <v>837</v>
      </c>
      <c r="X24" s="32">
        <v>541</v>
      </c>
      <c r="Y24" s="9">
        <v>79</v>
      </c>
      <c r="Z24" s="9">
        <v>217</v>
      </c>
      <c r="AA24" s="32">
        <v>42</v>
      </c>
      <c r="AB24" s="35"/>
      <c r="AC24" s="35">
        <f t="shared" si="0"/>
        <v>2819</v>
      </c>
    </row>
    <row r="25" spans="1:29" ht="12.2" customHeight="1" x14ac:dyDescent="0.15">
      <c r="A25" s="31" t="s">
        <v>16</v>
      </c>
      <c r="B25" s="32">
        <f t="shared" ref="B25:B50" si="8">+C25+F25++I25+J25+S25+W25+AA25</f>
        <v>79253</v>
      </c>
      <c r="C25" s="11">
        <f t="shared" si="2"/>
        <v>1394</v>
      </c>
      <c r="D25" s="10">
        <v>1110</v>
      </c>
      <c r="E25" s="10">
        <v>284</v>
      </c>
      <c r="F25" s="11">
        <f t="shared" si="3"/>
        <v>73617</v>
      </c>
      <c r="G25" s="11">
        <v>17414</v>
      </c>
      <c r="H25" s="9">
        <v>56203</v>
      </c>
      <c r="I25" s="8">
        <v>87</v>
      </c>
      <c r="J25" s="11">
        <f t="shared" si="4"/>
        <v>1078</v>
      </c>
      <c r="K25" s="11">
        <f>+L25+M25+N25</f>
        <v>394</v>
      </c>
      <c r="L25" s="9">
        <v>0</v>
      </c>
      <c r="M25" s="9">
        <v>393</v>
      </c>
      <c r="N25" s="9">
        <v>1</v>
      </c>
      <c r="O25" s="11">
        <f t="shared" si="5"/>
        <v>602</v>
      </c>
      <c r="P25" s="9">
        <v>600</v>
      </c>
      <c r="Q25" s="9">
        <v>2</v>
      </c>
      <c r="R25" s="9">
        <v>82</v>
      </c>
      <c r="S25" s="32">
        <f t="shared" si="6"/>
        <v>1048</v>
      </c>
      <c r="T25" s="32">
        <v>591</v>
      </c>
      <c r="U25" s="9">
        <v>95</v>
      </c>
      <c r="V25" s="32">
        <v>362</v>
      </c>
      <c r="W25" s="32">
        <f t="shared" si="7"/>
        <v>699</v>
      </c>
      <c r="X25" s="32">
        <v>379</v>
      </c>
      <c r="Y25" s="9">
        <v>73</v>
      </c>
      <c r="Z25" s="9">
        <v>247</v>
      </c>
      <c r="AA25" s="32">
        <v>1330</v>
      </c>
      <c r="AB25" s="35"/>
      <c r="AC25" s="35">
        <f t="shared" si="0"/>
        <v>79253</v>
      </c>
    </row>
    <row r="26" spans="1:29" ht="12.2" customHeight="1" x14ac:dyDescent="0.15">
      <c r="A26" s="31" t="s">
        <v>17</v>
      </c>
      <c r="B26" s="32">
        <f t="shared" si="8"/>
        <v>37465</v>
      </c>
      <c r="C26" s="11">
        <f t="shared" si="2"/>
        <v>1872</v>
      </c>
      <c r="D26" s="10">
        <v>1270</v>
      </c>
      <c r="E26" s="10">
        <v>602</v>
      </c>
      <c r="F26" s="11">
        <f t="shared" si="3"/>
        <v>32256</v>
      </c>
      <c r="G26" s="11">
        <v>4808</v>
      </c>
      <c r="H26" s="9">
        <v>27448</v>
      </c>
      <c r="I26" s="8">
        <v>149</v>
      </c>
      <c r="J26" s="11">
        <f t="shared" si="4"/>
        <v>794</v>
      </c>
      <c r="K26" s="11">
        <f>+L26+M26</f>
        <v>55</v>
      </c>
      <c r="L26" s="9">
        <v>0</v>
      </c>
      <c r="M26" s="9">
        <v>55</v>
      </c>
      <c r="N26" s="9" t="s">
        <v>75</v>
      </c>
      <c r="O26" s="11">
        <f>+P26</f>
        <v>645</v>
      </c>
      <c r="P26" s="9">
        <v>645</v>
      </c>
      <c r="Q26" s="9" t="s">
        <v>82</v>
      </c>
      <c r="R26" s="9">
        <v>94</v>
      </c>
      <c r="S26" s="32">
        <f t="shared" si="6"/>
        <v>777</v>
      </c>
      <c r="T26" s="32">
        <v>507</v>
      </c>
      <c r="U26" s="9">
        <v>159</v>
      </c>
      <c r="V26" s="32">
        <v>111</v>
      </c>
      <c r="W26" s="32">
        <f t="shared" si="7"/>
        <v>855</v>
      </c>
      <c r="X26" s="32">
        <v>495</v>
      </c>
      <c r="Y26" s="9">
        <v>76</v>
      </c>
      <c r="Z26" s="9">
        <v>284</v>
      </c>
      <c r="AA26" s="32">
        <v>762</v>
      </c>
      <c r="AB26" s="35"/>
      <c r="AC26" s="35">
        <f t="shared" si="0"/>
        <v>37465</v>
      </c>
    </row>
    <row r="27" spans="1:29" ht="12.2" customHeight="1" x14ac:dyDescent="0.15">
      <c r="A27" s="31" t="s">
        <v>18</v>
      </c>
      <c r="B27" s="32">
        <f t="shared" si="8"/>
        <v>103075</v>
      </c>
      <c r="C27" s="11">
        <f t="shared" si="2"/>
        <v>2875</v>
      </c>
      <c r="D27" s="10">
        <v>2110</v>
      </c>
      <c r="E27" s="10">
        <v>765</v>
      </c>
      <c r="F27" s="11">
        <f t="shared" si="3"/>
        <v>91906</v>
      </c>
      <c r="G27" s="11">
        <v>2461</v>
      </c>
      <c r="H27" s="9">
        <v>89445</v>
      </c>
      <c r="I27" s="8">
        <v>13</v>
      </c>
      <c r="J27" s="11">
        <f t="shared" si="4"/>
        <v>1167</v>
      </c>
      <c r="K27" s="11">
        <f>+M27+N27</f>
        <v>37</v>
      </c>
      <c r="L27" s="9" t="s">
        <v>75</v>
      </c>
      <c r="M27" s="9">
        <v>14</v>
      </c>
      <c r="N27" s="9">
        <v>23</v>
      </c>
      <c r="O27" s="11">
        <f>+P27</f>
        <v>974</v>
      </c>
      <c r="P27" s="9">
        <v>974</v>
      </c>
      <c r="Q27" s="9" t="s">
        <v>75</v>
      </c>
      <c r="R27" s="9">
        <v>156</v>
      </c>
      <c r="S27" s="32">
        <f t="shared" si="6"/>
        <v>2276</v>
      </c>
      <c r="T27" s="32">
        <v>1410</v>
      </c>
      <c r="U27" s="9">
        <v>272</v>
      </c>
      <c r="V27" s="32">
        <v>594</v>
      </c>
      <c r="W27" s="32">
        <f t="shared" si="7"/>
        <v>1358</v>
      </c>
      <c r="X27" s="32">
        <v>859</v>
      </c>
      <c r="Y27" s="9">
        <v>46</v>
      </c>
      <c r="Z27" s="9">
        <v>453</v>
      </c>
      <c r="AA27" s="32">
        <v>3480</v>
      </c>
      <c r="AB27" s="35"/>
      <c r="AC27" s="35">
        <f t="shared" si="0"/>
        <v>103075</v>
      </c>
    </row>
    <row r="28" spans="1:29" ht="12.2" customHeight="1" x14ac:dyDescent="0.15">
      <c r="A28" s="31" t="s">
        <v>19</v>
      </c>
      <c r="B28" s="32">
        <f t="shared" si="8"/>
        <v>85121</v>
      </c>
      <c r="C28" s="11">
        <f t="shared" si="2"/>
        <v>1131</v>
      </c>
      <c r="D28" s="10">
        <v>801</v>
      </c>
      <c r="E28" s="10">
        <v>330</v>
      </c>
      <c r="F28" s="11">
        <f t="shared" si="3"/>
        <v>77602</v>
      </c>
      <c r="G28" s="11">
        <v>22686</v>
      </c>
      <c r="H28" s="9">
        <v>54916</v>
      </c>
      <c r="I28" s="8">
        <v>848</v>
      </c>
      <c r="J28" s="11">
        <f t="shared" si="4"/>
        <v>1500</v>
      </c>
      <c r="K28" s="11">
        <f>+L28+M28+N28</f>
        <v>605</v>
      </c>
      <c r="L28" s="9">
        <v>0</v>
      </c>
      <c r="M28" s="9">
        <v>605</v>
      </c>
      <c r="N28" s="9">
        <v>0</v>
      </c>
      <c r="O28" s="11">
        <f>+P28</f>
        <v>836</v>
      </c>
      <c r="P28" s="9">
        <v>836</v>
      </c>
      <c r="Q28" s="9" t="s">
        <v>75</v>
      </c>
      <c r="R28" s="9">
        <v>59</v>
      </c>
      <c r="S28" s="32">
        <f t="shared" si="6"/>
        <v>1520</v>
      </c>
      <c r="T28" s="32">
        <v>707</v>
      </c>
      <c r="U28" s="9">
        <v>109</v>
      </c>
      <c r="V28" s="32">
        <v>704</v>
      </c>
      <c r="W28" s="32">
        <f t="shared" si="7"/>
        <v>972</v>
      </c>
      <c r="X28" s="32">
        <v>647</v>
      </c>
      <c r="Y28" s="9">
        <v>33</v>
      </c>
      <c r="Z28" s="9">
        <v>292</v>
      </c>
      <c r="AA28" s="32">
        <v>1548</v>
      </c>
      <c r="AB28" s="35"/>
      <c r="AC28" s="35">
        <f t="shared" si="0"/>
        <v>85121</v>
      </c>
    </row>
    <row r="29" spans="1:29" ht="12.2" customHeight="1" x14ac:dyDescent="0.15">
      <c r="A29" s="31" t="s">
        <v>20</v>
      </c>
      <c r="B29" s="32">
        <f t="shared" si="8"/>
        <v>11203</v>
      </c>
      <c r="C29" s="11">
        <f t="shared" si="2"/>
        <v>3676</v>
      </c>
      <c r="D29" s="10">
        <v>3070</v>
      </c>
      <c r="E29" s="10">
        <v>606</v>
      </c>
      <c r="F29" s="11">
        <f t="shared" si="3"/>
        <v>3023</v>
      </c>
      <c r="G29" s="11">
        <v>0</v>
      </c>
      <c r="H29" s="9">
        <v>3023</v>
      </c>
      <c r="I29" s="8">
        <v>6</v>
      </c>
      <c r="J29" s="11">
        <f t="shared" si="4"/>
        <v>1778</v>
      </c>
      <c r="K29" s="11">
        <f>+L29+N29</f>
        <v>100</v>
      </c>
      <c r="L29" s="9">
        <v>98</v>
      </c>
      <c r="M29" s="9" t="s">
        <v>75</v>
      </c>
      <c r="N29" s="9">
        <v>2</v>
      </c>
      <c r="O29" s="11">
        <f t="shared" si="5"/>
        <v>1451</v>
      </c>
      <c r="P29" s="9">
        <v>1451</v>
      </c>
      <c r="Q29" s="9">
        <v>0</v>
      </c>
      <c r="R29" s="9">
        <v>227</v>
      </c>
      <c r="S29" s="32">
        <f t="shared" si="6"/>
        <v>954</v>
      </c>
      <c r="T29" s="32">
        <v>650</v>
      </c>
      <c r="U29" s="9">
        <v>296</v>
      </c>
      <c r="V29" s="32">
        <v>8</v>
      </c>
      <c r="W29" s="32">
        <f t="shared" si="7"/>
        <v>1024</v>
      </c>
      <c r="X29" s="32">
        <v>650</v>
      </c>
      <c r="Y29" s="9">
        <v>86</v>
      </c>
      <c r="Z29" s="9">
        <v>288</v>
      </c>
      <c r="AA29" s="32">
        <v>742</v>
      </c>
      <c r="AB29" s="35"/>
      <c r="AC29" s="35">
        <f t="shared" si="0"/>
        <v>11203</v>
      </c>
    </row>
    <row r="30" spans="1:29" ht="12.2" customHeight="1" x14ac:dyDescent="0.15">
      <c r="A30" s="31" t="s">
        <v>21</v>
      </c>
      <c r="B30" s="32">
        <f>+C30+J30+S30+W30+AA30</f>
        <v>791</v>
      </c>
      <c r="C30" s="11">
        <f t="shared" si="2"/>
        <v>196</v>
      </c>
      <c r="D30" s="10">
        <v>106</v>
      </c>
      <c r="E30" s="10">
        <v>90</v>
      </c>
      <c r="F30" s="11" t="s">
        <v>79</v>
      </c>
      <c r="G30" s="11" t="s">
        <v>75</v>
      </c>
      <c r="H30" s="9" t="s">
        <v>75</v>
      </c>
      <c r="I30" s="9" t="s">
        <v>75</v>
      </c>
      <c r="J30" s="11">
        <f>+O30+R30</f>
        <v>23</v>
      </c>
      <c r="K30" s="11" t="s">
        <v>78</v>
      </c>
      <c r="L30" s="9" t="s">
        <v>75</v>
      </c>
      <c r="M30" s="9" t="s">
        <v>75</v>
      </c>
      <c r="N30" s="9" t="s">
        <v>75</v>
      </c>
      <c r="O30" s="11">
        <f>+P30</f>
        <v>15</v>
      </c>
      <c r="P30" s="9">
        <v>15</v>
      </c>
      <c r="Q30" s="9" t="s">
        <v>75</v>
      </c>
      <c r="R30" s="9">
        <v>8</v>
      </c>
      <c r="S30" s="32">
        <f>+T30+U30</f>
        <v>147</v>
      </c>
      <c r="T30" s="32">
        <v>142</v>
      </c>
      <c r="U30" s="9">
        <v>5</v>
      </c>
      <c r="V30" s="9" t="s">
        <v>75</v>
      </c>
      <c r="W30" s="32">
        <f t="shared" si="7"/>
        <v>390</v>
      </c>
      <c r="X30" s="32">
        <v>218</v>
      </c>
      <c r="Y30" s="9">
        <v>14</v>
      </c>
      <c r="Z30" s="9">
        <v>158</v>
      </c>
      <c r="AA30" s="32">
        <v>35</v>
      </c>
      <c r="AB30" s="35"/>
      <c r="AC30" s="35">
        <f t="shared" si="0"/>
        <v>791</v>
      </c>
    </row>
    <row r="31" spans="1:29" ht="12.2" customHeight="1" x14ac:dyDescent="0.15">
      <c r="A31" s="31" t="s">
        <v>22</v>
      </c>
      <c r="B31" s="32">
        <f>+C31+J31+S31+W31+AA31</f>
        <v>1030</v>
      </c>
      <c r="C31" s="11">
        <f t="shared" si="2"/>
        <v>208</v>
      </c>
      <c r="D31" s="10">
        <v>145</v>
      </c>
      <c r="E31" s="10">
        <v>63</v>
      </c>
      <c r="F31" s="11" t="s">
        <v>77</v>
      </c>
      <c r="G31" s="11" t="s">
        <v>75</v>
      </c>
      <c r="H31" s="9" t="s">
        <v>75</v>
      </c>
      <c r="I31" s="9" t="s">
        <v>75</v>
      </c>
      <c r="J31" s="11">
        <f>+O31+R31</f>
        <v>293</v>
      </c>
      <c r="K31" s="11" t="s">
        <v>77</v>
      </c>
      <c r="L31" s="9" t="s">
        <v>75</v>
      </c>
      <c r="M31" s="9" t="s">
        <v>75</v>
      </c>
      <c r="N31" s="9" t="s">
        <v>75</v>
      </c>
      <c r="O31" s="11">
        <f>+P31</f>
        <v>282</v>
      </c>
      <c r="P31" s="9">
        <v>282</v>
      </c>
      <c r="Q31" s="9" t="s">
        <v>75</v>
      </c>
      <c r="R31" s="9">
        <v>11</v>
      </c>
      <c r="S31" s="32">
        <f>+T31+U31</f>
        <v>121</v>
      </c>
      <c r="T31" s="32">
        <v>116</v>
      </c>
      <c r="U31" s="9">
        <v>5</v>
      </c>
      <c r="V31" s="9" t="s">
        <v>75</v>
      </c>
      <c r="W31" s="32">
        <f t="shared" si="7"/>
        <v>318</v>
      </c>
      <c r="X31" s="32">
        <v>201</v>
      </c>
      <c r="Y31" s="9">
        <v>13</v>
      </c>
      <c r="Z31" s="9">
        <v>104</v>
      </c>
      <c r="AA31" s="32">
        <v>90</v>
      </c>
      <c r="AB31" s="35"/>
      <c r="AC31" s="35">
        <f t="shared" si="0"/>
        <v>1030</v>
      </c>
    </row>
    <row r="32" spans="1:29" ht="12.2" customHeight="1" x14ac:dyDescent="0.15">
      <c r="A32" s="31" t="s">
        <v>23</v>
      </c>
      <c r="B32" s="32">
        <f t="shared" si="8"/>
        <v>7229</v>
      </c>
      <c r="C32" s="11">
        <f t="shared" si="2"/>
        <v>2593</v>
      </c>
      <c r="D32" s="10">
        <v>2400</v>
      </c>
      <c r="E32" s="10">
        <v>193</v>
      </c>
      <c r="F32" s="11">
        <f t="shared" si="3"/>
        <v>1824</v>
      </c>
      <c r="G32" s="11">
        <v>15</v>
      </c>
      <c r="H32" s="9">
        <v>1809</v>
      </c>
      <c r="I32" s="8">
        <v>61</v>
      </c>
      <c r="J32" s="11">
        <f t="shared" si="4"/>
        <v>809</v>
      </c>
      <c r="K32" s="11">
        <f>+L32</f>
        <v>102</v>
      </c>
      <c r="L32" s="9">
        <v>102</v>
      </c>
      <c r="M32" s="9" t="s">
        <v>75</v>
      </c>
      <c r="N32" s="9" t="s">
        <v>75</v>
      </c>
      <c r="O32" s="11">
        <f t="shared" si="5"/>
        <v>529</v>
      </c>
      <c r="P32" s="9">
        <v>517</v>
      </c>
      <c r="Q32" s="9">
        <v>12</v>
      </c>
      <c r="R32" s="9">
        <v>178</v>
      </c>
      <c r="S32" s="32">
        <f t="shared" si="6"/>
        <v>706</v>
      </c>
      <c r="T32" s="32">
        <v>548</v>
      </c>
      <c r="U32" s="9">
        <v>151</v>
      </c>
      <c r="V32" s="32">
        <v>7</v>
      </c>
      <c r="W32" s="32">
        <f t="shared" si="7"/>
        <v>882</v>
      </c>
      <c r="X32" s="32">
        <v>558</v>
      </c>
      <c r="Y32" s="9">
        <v>78</v>
      </c>
      <c r="Z32" s="9">
        <v>246</v>
      </c>
      <c r="AA32" s="32">
        <v>354</v>
      </c>
      <c r="AB32" s="35"/>
      <c r="AC32" s="35">
        <f t="shared" si="0"/>
        <v>7229</v>
      </c>
    </row>
    <row r="33" spans="1:29" ht="12.2" customHeight="1" x14ac:dyDescent="0.15">
      <c r="A33" s="31" t="s">
        <v>24</v>
      </c>
      <c r="B33" s="32">
        <f>+C33+F33+J33+S33+W33+AA33</f>
        <v>5709</v>
      </c>
      <c r="C33" s="11">
        <f t="shared" si="2"/>
        <v>1032</v>
      </c>
      <c r="D33" s="10">
        <v>910</v>
      </c>
      <c r="E33" s="10">
        <v>122</v>
      </c>
      <c r="F33" s="11">
        <f t="shared" si="3"/>
        <v>3255</v>
      </c>
      <c r="G33" s="11">
        <v>0</v>
      </c>
      <c r="H33" s="9">
        <v>3255</v>
      </c>
      <c r="I33" s="9" t="s">
        <v>75</v>
      </c>
      <c r="J33" s="11">
        <f t="shared" si="4"/>
        <v>194</v>
      </c>
      <c r="K33" s="11">
        <f>+M33+N33</f>
        <v>15</v>
      </c>
      <c r="L33" s="9" t="s">
        <v>75</v>
      </c>
      <c r="M33" s="9">
        <v>6</v>
      </c>
      <c r="N33" s="9">
        <v>9</v>
      </c>
      <c r="O33" s="11">
        <f>+P33</f>
        <v>112</v>
      </c>
      <c r="P33" s="9">
        <v>112</v>
      </c>
      <c r="Q33" s="9" t="s">
        <v>75</v>
      </c>
      <c r="R33" s="9">
        <v>67</v>
      </c>
      <c r="S33" s="32">
        <f t="shared" si="6"/>
        <v>340</v>
      </c>
      <c r="T33" s="32">
        <v>183</v>
      </c>
      <c r="U33" s="9">
        <v>126</v>
      </c>
      <c r="V33" s="32">
        <v>31</v>
      </c>
      <c r="W33" s="32">
        <f t="shared" si="7"/>
        <v>725</v>
      </c>
      <c r="X33" s="32">
        <v>384</v>
      </c>
      <c r="Y33" s="9">
        <v>95</v>
      </c>
      <c r="Z33" s="9">
        <v>246</v>
      </c>
      <c r="AA33" s="32">
        <v>163</v>
      </c>
      <c r="AB33" s="35"/>
      <c r="AC33" s="35">
        <f t="shared" si="0"/>
        <v>5709</v>
      </c>
    </row>
    <row r="34" spans="1:29" ht="12.2" customHeight="1" x14ac:dyDescent="0.15">
      <c r="A34" s="31" t="s">
        <v>25</v>
      </c>
      <c r="B34" s="32">
        <f t="shared" si="8"/>
        <v>4928</v>
      </c>
      <c r="C34" s="11">
        <f t="shared" si="2"/>
        <v>285</v>
      </c>
      <c r="D34" s="10">
        <v>245</v>
      </c>
      <c r="E34" s="10">
        <v>40</v>
      </c>
      <c r="F34" s="11">
        <f>+H34</f>
        <v>3779</v>
      </c>
      <c r="G34" s="11" t="s">
        <v>75</v>
      </c>
      <c r="H34" s="9">
        <v>3779</v>
      </c>
      <c r="I34" s="8">
        <v>55</v>
      </c>
      <c r="J34" s="11">
        <f t="shared" si="4"/>
        <v>86</v>
      </c>
      <c r="K34" s="11">
        <f>+N34</f>
        <v>12</v>
      </c>
      <c r="L34" s="9" t="s">
        <v>75</v>
      </c>
      <c r="M34" s="9" t="s">
        <v>75</v>
      </c>
      <c r="N34" s="9">
        <v>12</v>
      </c>
      <c r="O34" s="11">
        <f t="shared" si="5"/>
        <v>56</v>
      </c>
      <c r="P34" s="9">
        <v>51</v>
      </c>
      <c r="Q34" s="9">
        <v>5</v>
      </c>
      <c r="R34" s="9">
        <v>18</v>
      </c>
      <c r="S34" s="32">
        <f t="shared" si="6"/>
        <v>211</v>
      </c>
      <c r="T34" s="32">
        <v>159</v>
      </c>
      <c r="U34" s="9">
        <v>29</v>
      </c>
      <c r="V34" s="32">
        <v>23</v>
      </c>
      <c r="W34" s="32">
        <f t="shared" si="7"/>
        <v>243</v>
      </c>
      <c r="X34" s="32">
        <v>119</v>
      </c>
      <c r="Y34" s="9">
        <v>51</v>
      </c>
      <c r="Z34" s="9">
        <v>73</v>
      </c>
      <c r="AA34" s="32">
        <v>269</v>
      </c>
      <c r="AB34" s="35"/>
      <c r="AC34" s="35">
        <f t="shared" si="0"/>
        <v>4928</v>
      </c>
    </row>
    <row r="35" spans="1:29" ht="12.2" customHeight="1" x14ac:dyDescent="0.15">
      <c r="A35" s="31" t="s">
        <v>26</v>
      </c>
      <c r="B35" s="32">
        <f>+C35+J35+S35+W35+AA35</f>
        <v>1877</v>
      </c>
      <c r="C35" s="11">
        <f t="shared" si="2"/>
        <v>842</v>
      </c>
      <c r="D35" s="10">
        <v>712</v>
      </c>
      <c r="E35" s="10">
        <v>130</v>
      </c>
      <c r="F35" s="11" t="s">
        <v>80</v>
      </c>
      <c r="G35" s="11" t="s">
        <v>75</v>
      </c>
      <c r="H35" s="9" t="s">
        <v>75</v>
      </c>
      <c r="I35" s="9" t="s">
        <v>75</v>
      </c>
      <c r="J35" s="11">
        <f>O35+R35</f>
        <v>268</v>
      </c>
      <c r="K35" s="11" t="s">
        <v>81</v>
      </c>
      <c r="L35" s="9" t="s">
        <v>75</v>
      </c>
      <c r="M35" s="9" t="s">
        <v>75</v>
      </c>
      <c r="N35" s="9" t="s">
        <v>75</v>
      </c>
      <c r="O35" s="11">
        <f>+P35</f>
        <v>215</v>
      </c>
      <c r="P35" s="9">
        <v>215</v>
      </c>
      <c r="Q35" s="9" t="s">
        <v>75</v>
      </c>
      <c r="R35" s="9">
        <v>53</v>
      </c>
      <c r="S35" s="32">
        <f>+T35+U35</f>
        <v>268</v>
      </c>
      <c r="T35" s="32">
        <v>204</v>
      </c>
      <c r="U35" s="9">
        <v>64</v>
      </c>
      <c r="V35" s="9" t="s">
        <v>75</v>
      </c>
      <c r="W35" s="32">
        <f t="shared" si="7"/>
        <v>477</v>
      </c>
      <c r="X35" s="32">
        <v>279</v>
      </c>
      <c r="Y35" s="9">
        <v>85</v>
      </c>
      <c r="Z35" s="9">
        <v>113</v>
      </c>
      <c r="AA35" s="32">
        <v>22</v>
      </c>
      <c r="AB35" s="35"/>
      <c r="AC35" s="35">
        <f t="shared" si="0"/>
        <v>1877</v>
      </c>
    </row>
    <row r="36" spans="1:29" ht="12.2" customHeight="1" x14ac:dyDescent="0.15">
      <c r="A36" s="31" t="s">
        <v>27</v>
      </c>
      <c r="B36" s="32">
        <f>+C36+J36+S36+W36+AA36</f>
        <v>2233</v>
      </c>
      <c r="C36" s="11">
        <f t="shared" si="2"/>
        <v>1119</v>
      </c>
      <c r="D36" s="10">
        <v>998</v>
      </c>
      <c r="E36" s="10">
        <v>121</v>
      </c>
      <c r="F36" s="11" t="s">
        <v>80</v>
      </c>
      <c r="G36" s="11" t="s">
        <v>75</v>
      </c>
      <c r="H36" s="9" t="s">
        <v>75</v>
      </c>
      <c r="I36" s="9" t="s">
        <v>75</v>
      </c>
      <c r="J36" s="11">
        <f>O36+R36</f>
        <v>395</v>
      </c>
      <c r="K36" s="11" t="s">
        <v>81</v>
      </c>
      <c r="L36" s="9" t="s">
        <v>75</v>
      </c>
      <c r="M36" s="9" t="s">
        <v>75</v>
      </c>
      <c r="N36" s="9" t="s">
        <v>75</v>
      </c>
      <c r="O36" s="11">
        <f t="shared" si="5"/>
        <v>321</v>
      </c>
      <c r="P36" s="9">
        <v>302</v>
      </c>
      <c r="Q36" s="9">
        <v>19</v>
      </c>
      <c r="R36" s="9">
        <v>74</v>
      </c>
      <c r="S36" s="32">
        <f>+T36+U36</f>
        <v>242</v>
      </c>
      <c r="T36" s="32">
        <v>184</v>
      </c>
      <c r="U36" s="9">
        <v>58</v>
      </c>
      <c r="V36" s="9" t="s">
        <v>75</v>
      </c>
      <c r="W36" s="32">
        <f t="shared" si="7"/>
        <v>287</v>
      </c>
      <c r="X36" s="32">
        <v>156</v>
      </c>
      <c r="Y36" s="9">
        <v>47</v>
      </c>
      <c r="Z36" s="9">
        <v>84</v>
      </c>
      <c r="AA36" s="32">
        <v>190</v>
      </c>
      <c r="AB36" s="35"/>
      <c r="AC36" s="35">
        <f t="shared" si="0"/>
        <v>2233</v>
      </c>
    </row>
    <row r="37" spans="1:29" ht="12.2" customHeight="1" x14ac:dyDescent="0.15">
      <c r="A37" s="31" t="s">
        <v>28</v>
      </c>
      <c r="B37" s="32">
        <f>+C37+J37+S37+W37+AA37</f>
        <v>1816</v>
      </c>
      <c r="C37" s="11">
        <f t="shared" si="2"/>
        <v>789</v>
      </c>
      <c r="D37" s="10">
        <v>637</v>
      </c>
      <c r="E37" s="10">
        <v>152</v>
      </c>
      <c r="F37" s="11" t="s">
        <v>80</v>
      </c>
      <c r="G37" s="11" t="s">
        <v>75</v>
      </c>
      <c r="H37" s="9" t="s">
        <v>75</v>
      </c>
      <c r="I37" s="9" t="s">
        <v>75</v>
      </c>
      <c r="J37" s="11">
        <f>O37+R37</f>
        <v>379</v>
      </c>
      <c r="K37" s="11" t="s">
        <v>81</v>
      </c>
      <c r="L37" s="9" t="s">
        <v>75</v>
      </c>
      <c r="M37" s="9" t="s">
        <v>75</v>
      </c>
      <c r="N37" s="9" t="s">
        <v>75</v>
      </c>
      <c r="O37" s="11">
        <f t="shared" si="5"/>
        <v>332</v>
      </c>
      <c r="P37" s="9">
        <v>323</v>
      </c>
      <c r="Q37" s="9">
        <v>9</v>
      </c>
      <c r="R37" s="9">
        <v>47</v>
      </c>
      <c r="S37" s="32">
        <f>+T37+U37</f>
        <v>227</v>
      </c>
      <c r="T37" s="32">
        <v>205</v>
      </c>
      <c r="U37" s="9">
        <v>22</v>
      </c>
      <c r="V37" s="9" t="s">
        <v>75</v>
      </c>
      <c r="W37" s="32">
        <f t="shared" si="7"/>
        <v>388</v>
      </c>
      <c r="X37" s="32">
        <v>233</v>
      </c>
      <c r="Y37" s="9">
        <v>32</v>
      </c>
      <c r="Z37" s="9">
        <v>123</v>
      </c>
      <c r="AA37" s="32">
        <v>33</v>
      </c>
      <c r="AB37" s="35"/>
      <c r="AC37" s="35">
        <f t="shared" si="0"/>
        <v>1816</v>
      </c>
    </row>
    <row r="38" spans="1:29" ht="12.2" customHeight="1" x14ac:dyDescent="0.15">
      <c r="A38" s="31" t="s">
        <v>29</v>
      </c>
      <c r="B38" s="32">
        <f t="shared" si="8"/>
        <v>80343</v>
      </c>
      <c r="C38" s="11">
        <f t="shared" si="2"/>
        <v>1732</v>
      </c>
      <c r="D38" s="10">
        <v>1370</v>
      </c>
      <c r="E38" s="10">
        <v>362</v>
      </c>
      <c r="F38" s="11">
        <f t="shared" si="3"/>
        <v>73177</v>
      </c>
      <c r="G38" s="11">
        <v>5557</v>
      </c>
      <c r="H38" s="9">
        <v>67620</v>
      </c>
      <c r="I38" s="8">
        <v>623</v>
      </c>
      <c r="J38" s="11">
        <f>+K38+O38+R38</f>
        <v>2276</v>
      </c>
      <c r="K38" s="11">
        <f>+M38+N38</f>
        <v>1583</v>
      </c>
      <c r="L38" s="9" t="s">
        <v>75</v>
      </c>
      <c r="M38" s="9">
        <v>1577</v>
      </c>
      <c r="N38" s="9">
        <v>6</v>
      </c>
      <c r="O38" s="11">
        <f>+P38</f>
        <v>592</v>
      </c>
      <c r="P38" s="9">
        <v>592</v>
      </c>
      <c r="Q38" s="9" t="s">
        <v>75</v>
      </c>
      <c r="R38" s="9">
        <v>101</v>
      </c>
      <c r="S38" s="32">
        <f t="shared" si="6"/>
        <v>908</v>
      </c>
      <c r="T38" s="32">
        <v>487</v>
      </c>
      <c r="U38" s="9">
        <v>158</v>
      </c>
      <c r="V38" s="32">
        <v>263</v>
      </c>
      <c r="W38" s="32">
        <f t="shared" si="7"/>
        <v>673</v>
      </c>
      <c r="X38" s="32">
        <v>421</v>
      </c>
      <c r="Y38" s="9">
        <v>60</v>
      </c>
      <c r="Z38" s="9">
        <v>192</v>
      </c>
      <c r="AA38" s="32">
        <v>954</v>
      </c>
      <c r="AB38" s="35"/>
      <c r="AC38" s="35">
        <f t="shared" si="0"/>
        <v>80343</v>
      </c>
    </row>
    <row r="39" spans="1:29" ht="12.2" customHeight="1" x14ac:dyDescent="0.15">
      <c r="A39" s="31" t="s">
        <v>30</v>
      </c>
      <c r="B39" s="32">
        <f>+C39+F39+J39+S39+W39+AA39</f>
        <v>3420</v>
      </c>
      <c r="C39" s="11">
        <f t="shared" si="2"/>
        <v>1158</v>
      </c>
      <c r="D39" s="10">
        <v>832</v>
      </c>
      <c r="E39" s="10">
        <v>326</v>
      </c>
      <c r="F39" s="11">
        <f>+H39</f>
        <v>550</v>
      </c>
      <c r="G39" s="11" t="s">
        <v>75</v>
      </c>
      <c r="H39" s="9">
        <v>550</v>
      </c>
      <c r="I39" s="9" t="s">
        <v>75</v>
      </c>
      <c r="J39" s="11">
        <f>+O39+R39</f>
        <v>425</v>
      </c>
      <c r="K39" s="11" t="s">
        <v>81</v>
      </c>
      <c r="L39" s="9" t="s">
        <v>75</v>
      </c>
      <c r="M39" s="9" t="s">
        <v>75</v>
      </c>
      <c r="N39" s="9" t="s">
        <v>75</v>
      </c>
      <c r="O39" s="11">
        <f>+P39</f>
        <v>363</v>
      </c>
      <c r="P39" s="9">
        <v>363</v>
      </c>
      <c r="Q39" s="9" t="s">
        <v>75</v>
      </c>
      <c r="R39" s="9">
        <v>62</v>
      </c>
      <c r="S39" s="32">
        <f t="shared" si="6"/>
        <v>365</v>
      </c>
      <c r="T39" s="32">
        <v>264</v>
      </c>
      <c r="U39" s="9">
        <v>99</v>
      </c>
      <c r="V39" s="32">
        <v>2</v>
      </c>
      <c r="W39" s="32">
        <f t="shared" si="7"/>
        <v>531</v>
      </c>
      <c r="X39" s="32">
        <v>327</v>
      </c>
      <c r="Y39" s="9">
        <v>44</v>
      </c>
      <c r="Z39" s="9">
        <v>160</v>
      </c>
      <c r="AA39" s="32">
        <v>391</v>
      </c>
      <c r="AB39" s="35"/>
      <c r="AC39" s="35">
        <f t="shared" si="0"/>
        <v>3420</v>
      </c>
    </row>
    <row r="40" spans="1:29" ht="12.2" customHeight="1" x14ac:dyDescent="0.15">
      <c r="A40" s="31" t="s">
        <v>31</v>
      </c>
      <c r="B40" s="32">
        <f t="shared" si="8"/>
        <v>3879</v>
      </c>
      <c r="C40" s="11">
        <f t="shared" si="2"/>
        <v>1001</v>
      </c>
      <c r="D40" s="10">
        <v>867</v>
      </c>
      <c r="E40" s="10">
        <v>134</v>
      </c>
      <c r="F40" s="11">
        <f t="shared" si="3"/>
        <v>1537</v>
      </c>
      <c r="G40" s="11">
        <v>0</v>
      </c>
      <c r="H40" s="9">
        <v>1537</v>
      </c>
      <c r="I40" s="8">
        <v>20</v>
      </c>
      <c r="J40" s="11">
        <f t="shared" si="4"/>
        <v>189</v>
      </c>
      <c r="K40" s="11">
        <f>+N40</f>
        <v>1</v>
      </c>
      <c r="L40" s="9" t="s">
        <v>75</v>
      </c>
      <c r="M40" s="9" t="s">
        <v>75</v>
      </c>
      <c r="N40" s="9">
        <v>1</v>
      </c>
      <c r="O40" s="11">
        <f>+P40</f>
        <v>124</v>
      </c>
      <c r="P40" s="9">
        <v>124</v>
      </c>
      <c r="Q40" s="9" t="s">
        <v>75</v>
      </c>
      <c r="R40" s="9">
        <v>64</v>
      </c>
      <c r="S40" s="32">
        <f t="shared" si="6"/>
        <v>325</v>
      </c>
      <c r="T40" s="32">
        <v>214</v>
      </c>
      <c r="U40" s="9">
        <v>90</v>
      </c>
      <c r="V40" s="32">
        <v>21</v>
      </c>
      <c r="W40" s="32">
        <f t="shared" si="7"/>
        <v>558</v>
      </c>
      <c r="X40" s="32">
        <v>388</v>
      </c>
      <c r="Y40" s="9">
        <v>48</v>
      </c>
      <c r="Z40" s="9">
        <v>122</v>
      </c>
      <c r="AA40" s="32">
        <v>249</v>
      </c>
      <c r="AB40" s="35"/>
      <c r="AC40" s="35">
        <f t="shared" si="0"/>
        <v>3879</v>
      </c>
    </row>
    <row r="41" spans="1:29" ht="12.2" customHeight="1" x14ac:dyDescent="0.15">
      <c r="A41" s="31" t="s">
        <v>32</v>
      </c>
      <c r="B41" s="32">
        <f>+C41+I41+J41+S41+W41+AA41</f>
        <v>518</v>
      </c>
      <c r="C41" s="11">
        <f t="shared" si="2"/>
        <v>139</v>
      </c>
      <c r="D41" s="10">
        <v>94</v>
      </c>
      <c r="E41" s="10">
        <v>45</v>
      </c>
      <c r="F41" s="11" t="s">
        <v>79</v>
      </c>
      <c r="G41" s="11" t="s">
        <v>75</v>
      </c>
      <c r="H41" s="9" t="s">
        <v>75</v>
      </c>
      <c r="I41" s="8">
        <v>2</v>
      </c>
      <c r="J41" s="11">
        <f>+O41+R41</f>
        <v>17</v>
      </c>
      <c r="K41" s="11" t="s">
        <v>77</v>
      </c>
      <c r="L41" s="9" t="s">
        <v>75</v>
      </c>
      <c r="M41" s="9" t="s">
        <v>75</v>
      </c>
      <c r="N41" s="9" t="s">
        <v>75</v>
      </c>
      <c r="O41" s="11">
        <f>+P41</f>
        <v>10</v>
      </c>
      <c r="P41" s="9">
        <v>10</v>
      </c>
      <c r="Q41" s="9" t="s">
        <v>75</v>
      </c>
      <c r="R41" s="9">
        <v>7</v>
      </c>
      <c r="S41" s="32">
        <f>+T41+U41</f>
        <v>89</v>
      </c>
      <c r="T41" s="32">
        <v>83</v>
      </c>
      <c r="U41" s="9">
        <v>6</v>
      </c>
      <c r="V41" s="9" t="s">
        <v>75</v>
      </c>
      <c r="W41" s="32">
        <f t="shared" si="7"/>
        <v>263</v>
      </c>
      <c r="X41" s="32">
        <v>155</v>
      </c>
      <c r="Y41" s="9">
        <v>18</v>
      </c>
      <c r="Z41" s="9">
        <v>90</v>
      </c>
      <c r="AA41" s="32">
        <v>8</v>
      </c>
      <c r="AB41" s="35"/>
      <c r="AC41" s="35">
        <f t="shared" si="0"/>
        <v>518</v>
      </c>
    </row>
    <row r="42" spans="1:29" ht="12.2" customHeight="1" x14ac:dyDescent="0.15">
      <c r="A42" s="31" t="s">
        <v>33</v>
      </c>
      <c r="B42" s="32">
        <f t="shared" si="8"/>
        <v>1287</v>
      </c>
      <c r="C42" s="11">
        <f t="shared" si="2"/>
        <v>221</v>
      </c>
      <c r="D42" s="10">
        <v>120</v>
      </c>
      <c r="E42" s="10">
        <v>101</v>
      </c>
      <c r="F42" s="11">
        <f>+H42</f>
        <v>463</v>
      </c>
      <c r="G42" s="11" t="s">
        <v>75</v>
      </c>
      <c r="H42" s="9">
        <v>463</v>
      </c>
      <c r="I42" s="8">
        <v>9</v>
      </c>
      <c r="J42" s="11">
        <f t="shared" si="4"/>
        <v>116</v>
      </c>
      <c r="K42" s="11">
        <f>+N42</f>
        <v>1</v>
      </c>
      <c r="L42" s="9" t="s">
        <v>75</v>
      </c>
      <c r="M42" s="9" t="s">
        <v>75</v>
      </c>
      <c r="N42" s="9">
        <v>1</v>
      </c>
      <c r="O42" s="11">
        <f>+P42</f>
        <v>106</v>
      </c>
      <c r="P42" s="9">
        <v>106</v>
      </c>
      <c r="Q42" s="9" t="s">
        <v>75</v>
      </c>
      <c r="R42" s="9">
        <v>9</v>
      </c>
      <c r="S42" s="32">
        <f t="shared" si="6"/>
        <v>120</v>
      </c>
      <c r="T42" s="32">
        <v>100</v>
      </c>
      <c r="U42" s="9">
        <v>19</v>
      </c>
      <c r="V42" s="32">
        <v>1</v>
      </c>
      <c r="W42" s="32">
        <f t="shared" si="7"/>
        <v>197</v>
      </c>
      <c r="X42" s="32">
        <v>117</v>
      </c>
      <c r="Y42" s="9">
        <v>28</v>
      </c>
      <c r="Z42" s="9">
        <v>52</v>
      </c>
      <c r="AA42" s="32">
        <v>161</v>
      </c>
      <c r="AB42" s="35"/>
      <c r="AC42" s="35">
        <f t="shared" si="0"/>
        <v>1287</v>
      </c>
    </row>
    <row r="43" spans="1:29" ht="12.2" customHeight="1" x14ac:dyDescent="0.15">
      <c r="A43" s="31" t="s">
        <v>34</v>
      </c>
      <c r="B43" s="32">
        <f>+C43+F43+J43+S43+W43+AA43</f>
        <v>1682</v>
      </c>
      <c r="C43" s="11">
        <f t="shared" si="2"/>
        <v>352</v>
      </c>
      <c r="D43" s="10">
        <v>256</v>
      </c>
      <c r="E43" s="10">
        <v>96</v>
      </c>
      <c r="F43" s="11">
        <f>+H43</f>
        <v>642</v>
      </c>
      <c r="G43" s="11" t="s">
        <v>75</v>
      </c>
      <c r="H43" s="9">
        <v>642</v>
      </c>
      <c r="I43" s="9" t="s">
        <v>75</v>
      </c>
      <c r="J43" s="11">
        <f t="shared" si="4"/>
        <v>92</v>
      </c>
      <c r="K43" s="11">
        <f>+N43</f>
        <v>6</v>
      </c>
      <c r="L43" s="9" t="s">
        <v>75</v>
      </c>
      <c r="M43" s="9" t="s">
        <v>75</v>
      </c>
      <c r="N43" s="9">
        <v>6</v>
      </c>
      <c r="O43" s="11">
        <f t="shared" si="5"/>
        <v>67</v>
      </c>
      <c r="P43" s="9">
        <v>66</v>
      </c>
      <c r="Q43" s="9">
        <v>1</v>
      </c>
      <c r="R43" s="9">
        <v>19</v>
      </c>
      <c r="S43" s="32">
        <f t="shared" si="6"/>
        <v>145</v>
      </c>
      <c r="T43" s="32">
        <v>112</v>
      </c>
      <c r="U43" s="9">
        <v>31</v>
      </c>
      <c r="V43" s="32">
        <v>2</v>
      </c>
      <c r="W43" s="32">
        <f t="shared" si="7"/>
        <v>177</v>
      </c>
      <c r="X43" s="32">
        <v>107</v>
      </c>
      <c r="Y43" s="9">
        <v>24</v>
      </c>
      <c r="Z43" s="9">
        <v>46</v>
      </c>
      <c r="AA43" s="32">
        <v>274</v>
      </c>
      <c r="AB43" s="35"/>
      <c r="AC43" s="35">
        <f t="shared" si="0"/>
        <v>1682</v>
      </c>
    </row>
    <row r="44" spans="1:29" ht="12.2" customHeight="1" x14ac:dyDescent="0.15">
      <c r="A44" s="31" t="s">
        <v>35</v>
      </c>
      <c r="B44" s="32">
        <f>+C44+F44+J44+S44+W44+AA44</f>
        <v>4116</v>
      </c>
      <c r="C44" s="11">
        <f t="shared" si="2"/>
        <v>262</v>
      </c>
      <c r="D44" s="10">
        <v>172</v>
      </c>
      <c r="E44" s="10">
        <v>90</v>
      </c>
      <c r="F44" s="11">
        <f t="shared" si="3"/>
        <v>2838</v>
      </c>
      <c r="G44" s="11">
        <v>0</v>
      </c>
      <c r="H44" s="9">
        <v>2838</v>
      </c>
      <c r="I44" s="9" t="s">
        <v>75</v>
      </c>
      <c r="J44" s="11">
        <f t="shared" si="4"/>
        <v>177</v>
      </c>
      <c r="K44" s="11">
        <f>+M44+N44</f>
        <v>124</v>
      </c>
      <c r="L44" s="9" t="s">
        <v>75</v>
      </c>
      <c r="M44" s="9">
        <v>120</v>
      </c>
      <c r="N44" s="9">
        <v>4</v>
      </c>
      <c r="O44" s="11">
        <f>+P44</f>
        <v>40</v>
      </c>
      <c r="P44" s="9">
        <v>40</v>
      </c>
      <c r="Q44" s="9" t="s">
        <v>75</v>
      </c>
      <c r="R44" s="9">
        <v>13</v>
      </c>
      <c r="S44" s="32">
        <f t="shared" si="6"/>
        <v>155</v>
      </c>
      <c r="T44" s="32">
        <v>116</v>
      </c>
      <c r="U44" s="9">
        <v>18</v>
      </c>
      <c r="V44" s="32">
        <v>21</v>
      </c>
      <c r="W44" s="32">
        <f t="shared" si="7"/>
        <v>245</v>
      </c>
      <c r="X44" s="32">
        <v>168</v>
      </c>
      <c r="Y44" s="9">
        <v>32</v>
      </c>
      <c r="Z44" s="9">
        <v>45</v>
      </c>
      <c r="AA44" s="32">
        <v>439</v>
      </c>
      <c r="AB44" s="35"/>
      <c r="AC44" s="35">
        <f t="shared" si="0"/>
        <v>4116</v>
      </c>
    </row>
    <row r="45" spans="1:29" ht="12.2" customHeight="1" x14ac:dyDescent="0.15">
      <c r="A45" s="31" t="s">
        <v>36</v>
      </c>
      <c r="B45" s="32">
        <f t="shared" si="8"/>
        <v>9047</v>
      </c>
      <c r="C45" s="11">
        <f t="shared" si="2"/>
        <v>204</v>
      </c>
      <c r="D45" s="10">
        <v>134</v>
      </c>
      <c r="E45" s="10">
        <v>70</v>
      </c>
      <c r="F45" s="11">
        <f t="shared" si="3"/>
        <v>8174</v>
      </c>
      <c r="G45" s="11">
        <v>1473</v>
      </c>
      <c r="H45" s="9">
        <v>6701</v>
      </c>
      <c r="I45" s="8">
        <v>1</v>
      </c>
      <c r="J45" s="11">
        <f t="shared" si="4"/>
        <v>170</v>
      </c>
      <c r="K45" s="11">
        <f>+M45</f>
        <v>3</v>
      </c>
      <c r="L45" s="9" t="s">
        <v>75</v>
      </c>
      <c r="M45" s="9">
        <v>3</v>
      </c>
      <c r="N45" s="9" t="s">
        <v>75</v>
      </c>
      <c r="O45" s="11">
        <f>+P45</f>
        <v>157</v>
      </c>
      <c r="P45" s="9">
        <v>157</v>
      </c>
      <c r="Q45" s="9" t="s">
        <v>75</v>
      </c>
      <c r="R45" s="9">
        <v>10</v>
      </c>
      <c r="S45" s="32">
        <f t="shared" si="6"/>
        <v>224</v>
      </c>
      <c r="T45" s="32">
        <v>114</v>
      </c>
      <c r="U45" s="9">
        <v>20</v>
      </c>
      <c r="V45" s="32">
        <v>90</v>
      </c>
      <c r="W45" s="32">
        <f t="shared" si="7"/>
        <v>133</v>
      </c>
      <c r="X45" s="32">
        <v>88</v>
      </c>
      <c r="Y45" s="9">
        <v>6</v>
      </c>
      <c r="Z45" s="9">
        <v>39</v>
      </c>
      <c r="AA45" s="32">
        <v>141</v>
      </c>
      <c r="AB45" s="35"/>
      <c r="AC45" s="35">
        <f t="shared" si="0"/>
        <v>9047</v>
      </c>
    </row>
    <row r="46" spans="1:29" ht="12.2" customHeight="1" x14ac:dyDescent="0.15">
      <c r="A46" s="31" t="s">
        <v>37</v>
      </c>
      <c r="B46" s="32">
        <f t="shared" si="8"/>
        <v>12879</v>
      </c>
      <c r="C46" s="11">
        <f t="shared" si="2"/>
        <v>509</v>
      </c>
      <c r="D46" s="10">
        <v>358</v>
      </c>
      <c r="E46" s="10">
        <v>151</v>
      </c>
      <c r="F46" s="11">
        <f t="shared" si="3"/>
        <v>10229</v>
      </c>
      <c r="G46" s="11">
        <v>147</v>
      </c>
      <c r="H46" s="9">
        <v>10082</v>
      </c>
      <c r="I46" s="8">
        <v>94</v>
      </c>
      <c r="J46" s="11">
        <f t="shared" si="4"/>
        <v>213</v>
      </c>
      <c r="K46" s="11">
        <f>+L46+M46+N46</f>
        <v>143</v>
      </c>
      <c r="L46" s="9">
        <v>0</v>
      </c>
      <c r="M46" s="9">
        <v>132</v>
      </c>
      <c r="N46" s="9">
        <v>11</v>
      </c>
      <c r="O46" s="11">
        <f>+P46</f>
        <v>44</v>
      </c>
      <c r="P46" s="9">
        <v>44</v>
      </c>
      <c r="Q46" s="9" t="s">
        <v>75</v>
      </c>
      <c r="R46" s="9">
        <v>26</v>
      </c>
      <c r="S46" s="32">
        <f t="shared" si="6"/>
        <v>447</v>
      </c>
      <c r="T46" s="32">
        <v>343</v>
      </c>
      <c r="U46" s="9">
        <v>37</v>
      </c>
      <c r="V46" s="32">
        <v>67</v>
      </c>
      <c r="W46" s="32">
        <f t="shared" si="7"/>
        <v>328</v>
      </c>
      <c r="X46" s="32">
        <v>217</v>
      </c>
      <c r="Y46" s="9">
        <v>34</v>
      </c>
      <c r="Z46" s="9">
        <v>77</v>
      </c>
      <c r="AA46" s="32">
        <v>1059</v>
      </c>
      <c r="AB46" s="35"/>
      <c r="AC46" s="35">
        <f t="shared" si="0"/>
        <v>12879</v>
      </c>
    </row>
    <row r="47" spans="1:29" ht="12.2" customHeight="1" x14ac:dyDescent="0.15">
      <c r="A47" s="31" t="s">
        <v>38</v>
      </c>
      <c r="B47" s="32">
        <f>+C47+F47+J47+S47+W47+AA47</f>
        <v>23790</v>
      </c>
      <c r="C47" s="11">
        <f t="shared" si="2"/>
        <v>710</v>
      </c>
      <c r="D47" s="10">
        <v>447</v>
      </c>
      <c r="E47" s="10">
        <v>263</v>
      </c>
      <c r="F47" s="11">
        <f>+H47</f>
        <v>20773</v>
      </c>
      <c r="G47" s="11" t="s">
        <v>75</v>
      </c>
      <c r="H47" s="9">
        <v>20773</v>
      </c>
      <c r="I47" s="9" t="s">
        <v>75</v>
      </c>
      <c r="J47" s="11">
        <f t="shared" si="4"/>
        <v>452</v>
      </c>
      <c r="K47" s="11">
        <f>+N47</f>
        <v>0</v>
      </c>
      <c r="L47" s="9" t="s">
        <v>75</v>
      </c>
      <c r="M47" s="9" t="s">
        <v>75</v>
      </c>
      <c r="N47" s="9">
        <v>0</v>
      </c>
      <c r="O47" s="11">
        <f>+P47</f>
        <v>419</v>
      </c>
      <c r="P47" s="9">
        <v>419</v>
      </c>
      <c r="Q47" s="9" t="s">
        <v>75</v>
      </c>
      <c r="R47" s="9">
        <v>33</v>
      </c>
      <c r="S47" s="32">
        <f t="shared" si="6"/>
        <v>537</v>
      </c>
      <c r="T47" s="32">
        <v>261</v>
      </c>
      <c r="U47" s="9">
        <v>64</v>
      </c>
      <c r="V47" s="32">
        <v>212</v>
      </c>
      <c r="W47" s="32">
        <f t="shared" si="7"/>
        <v>286</v>
      </c>
      <c r="X47" s="32">
        <v>205</v>
      </c>
      <c r="Y47" s="9">
        <v>11</v>
      </c>
      <c r="Z47" s="9">
        <v>70</v>
      </c>
      <c r="AA47" s="32">
        <v>1032</v>
      </c>
      <c r="AB47" s="35"/>
      <c r="AC47" s="35">
        <f t="shared" si="0"/>
        <v>23790</v>
      </c>
    </row>
    <row r="48" spans="1:29" ht="12.2" customHeight="1" x14ac:dyDescent="0.15">
      <c r="A48" s="31" t="s">
        <v>39</v>
      </c>
      <c r="B48" s="32">
        <f>+C48+F48+J48+S48+W48+AA48</f>
        <v>8709</v>
      </c>
      <c r="C48" s="11">
        <f t="shared" si="2"/>
        <v>269</v>
      </c>
      <c r="D48" s="10">
        <v>135</v>
      </c>
      <c r="E48" s="10">
        <v>134</v>
      </c>
      <c r="F48" s="11">
        <f t="shared" si="3"/>
        <v>7720</v>
      </c>
      <c r="G48" s="11">
        <v>396</v>
      </c>
      <c r="H48" s="9">
        <v>7324</v>
      </c>
      <c r="I48" s="9" t="s">
        <v>75</v>
      </c>
      <c r="J48" s="11">
        <f t="shared" si="4"/>
        <v>78</v>
      </c>
      <c r="K48" s="11">
        <f>+N48</f>
        <v>1</v>
      </c>
      <c r="L48" s="9" t="s">
        <v>75</v>
      </c>
      <c r="M48" s="9" t="s">
        <v>75</v>
      </c>
      <c r="N48" s="9">
        <v>1</v>
      </c>
      <c r="O48" s="11">
        <f>+P48</f>
        <v>67</v>
      </c>
      <c r="P48" s="9">
        <v>67</v>
      </c>
      <c r="Q48" s="9" t="s">
        <v>75</v>
      </c>
      <c r="R48" s="9">
        <v>10</v>
      </c>
      <c r="S48" s="32">
        <f t="shared" si="6"/>
        <v>227</v>
      </c>
      <c r="T48" s="32">
        <v>100</v>
      </c>
      <c r="U48" s="9">
        <v>26</v>
      </c>
      <c r="V48" s="32">
        <v>101</v>
      </c>
      <c r="W48" s="32">
        <f t="shared" si="7"/>
        <v>79</v>
      </c>
      <c r="X48" s="32">
        <v>53</v>
      </c>
      <c r="Y48" s="9">
        <v>5</v>
      </c>
      <c r="Z48" s="9">
        <v>21</v>
      </c>
      <c r="AA48" s="32">
        <v>336</v>
      </c>
      <c r="AB48" s="35"/>
      <c r="AC48" s="35">
        <f t="shared" si="0"/>
        <v>8709</v>
      </c>
    </row>
    <row r="49" spans="1:29" ht="12.2" customHeight="1" x14ac:dyDescent="0.15">
      <c r="A49" s="31" t="s">
        <v>40</v>
      </c>
      <c r="B49" s="32">
        <f>+C49+F49+J49+S49+W49+AA49</f>
        <v>5669</v>
      </c>
      <c r="C49" s="11">
        <f t="shared" si="2"/>
        <v>447</v>
      </c>
      <c r="D49" s="10">
        <v>368</v>
      </c>
      <c r="E49" s="10">
        <v>79</v>
      </c>
      <c r="F49" s="11">
        <f t="shared" si="3"/>
        <v>3325</v>
      </c>
      <c r="G49" s="11">
        <v>51</v>
      </c>
      <c r="H49" s="9">
        <v>3274</v>
      </c>
      <c r="I49" s="9" t="s">
        <v>75</v>
      </c>
      <c r="J49" s="11">
        <f t="shared" si="4"/>
        <v>228</v>
      </c>
      <c r="K49" s="11">
        <f>+L49+M49+N49</f>
        <v>91</v>
      </c>
      <c r="L49" s="9">
        <v>0</v>
      </c>
      <c r="M49" s="9">
        <v>65</v>
      </c>
      <c r="N49" s="9">
        <v>26</v>
      </c>
      <c r="O49" s="11">
        <f t="shared" si="5"/>
        <v>110</v>
      </c>
      <c r="P49" s="9">
        <v>110</v>
      </c>
      <c r="Q49" s="9">
        <v>0</v>
      </c>
      <c r="R49" s="9">
        <v>27</v>
      </c>
      <c r="S49" s="32">
        <f t="shared" si="6"/>
        <v>298</v>
      </c>
      <c r="T49" s="32">
        <v>236</v>
      </c>
      <c r="U49" s="9">
        <v>36</v>
      </c>
      <c r="V49" s="32">
        <v>26</v>
      </c>
      <c r="W49" s="32">
        <f t="shared" si="7"/>
        <v>448</v>
      </c>
      <c r="X49" s="32">
        <v>260</v>
      </c>
      <c r="Y49" s="9">
        <v>71</v>
      </c>
      <c r="Z49" s="9">
        <v>117</v>
      </c>
      <c r="AA49" s="32">
        <v>923</v>
      </c>
      <c r="AB49" s="35"/>
      <c r="AC49" s="35">
        <f t="shared" si="0"/>
        <v>5669</v>
      </c>
    </row>
    <row r="50" spans="1:29" ht="12" customHeight="1" x14ac:dyDescent="0.15">
      <c r="A50" s="31" t="s">
        <v>41</v>
      </c>
      <c r="B50" s="32">
        <f t="shared" si="8"/>
        <v>35664</v>
      </c>
      <c r="C50" s="11">
        <f t="shared" si="2"/>
        <v>110</v>
      </c>
      <c r="D50" s="10">
        <v>85</v>
      </c>
      <c r="E50" s="10">
        <v>25</v>
      </c>
      <c r="F50" s="11">
        <f t="shared" si="3"/>
        <v>33880</v>
      </c>
      <c r="G50" s="11">
        <v>18786</v>
      </c>
      <c r="H50" s="9">
        <v>15094</v>
      </c>
      <c r="I50" s="8">
        <v>22</v>
      </c>
      <c r="J50" s="11">
        <f t="shared" si="4"/>
        <v>931</v>
      </c>
      <c r="K50" s="11">
        <f>+M50+N50</f>
        <v>671</v>
      </c>
      <c r="L50" s="9" t="s">
        <v>75</v>
      </c>
      <c r="M50" s="9">
        <v>671</v>
      </c>
      <c r="N50" s="9">
        <v>0</v>
      </c>
      <c r="O50" s="11">
        <f>+P50</f>
        <v>254</v>
      </c>
      <c r="P50" s="9">
        <v>254</v>
      </c>
      <c r="Q50" s="9" t="s">
        <v>75</v>
      </c>
      <c r="R50" s="9">
        <v>6</v>
      </c>
      <c r="S50" s="32">
        <f t="shared" si="6"/>
        <v>261</v>
      </c>
      <c r="T50" s="32">
        <v>175</v>
      </c>
      <c r="U50" s="9">
        <v>9</v>
      </c>
      <c r="V50" s="32">
        <v>77</v>
      </c>
      <c r="W50" s="32">
        <f t="shared" si="7"/>
        <v>60</v>
      </c>
      <c r="X50" s="32">
        <v>38</v>
      </c>
      <c r="Y50" s="9">
        <v>1</v>
      </c>
      <c r="Z50" s="9">
        <v>21</v>
      </c>
      <c r="AA50" s="32">
        <v>400</v>
      </c>
      <c r="AB50" s="35"/>
      <c r="AC50" s="35">
        <f t="shared" si="0"/>
        <v>35664</v>
      </c>
    </row>
    <row r="51" spans="1:29" ht="12.2" customHeight="1" x14ac:dyDescent="0.15">
      <c r="B51" s="12" t="s">
        <v>72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 t="s">
        <v>71</v>
      </c>
      <c r="W51" s="35" t="s">
        <v>71</v>
      </c>
      <c r="X51" s="35" t="s">
        <v>71</v>
      </c>
      <c r="Y51" s="35" t="s">
        <v>71</v>
      </c>
      <c r="Z51" s="35" t="s">
        <v>71</v>
      </c>
      <c r="AA51" s="35" t="s">
        <v>71</v>
      </c>
      <c r="AB51" s="35"/>
    </row>
    <row r="52" spans="1:29" ht="12.2" customHeight="1" x14ac:dyDescent="0.1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</row>
    <row r="53" spans="1:29" ht="12.2" customHeight="1" x14ac:dyDescent="0.15">
      <c r="B53" s="35">
        <f t="shared" ref="B53:Z53" si="9">SUM(B9:B50)</f>
        <v>1062129</v>
      </c>
      <c r="C53" s="35">
        <f t="shared" si="9"/>
        <v>55473</v>
      </c>
      <c r="D53" s="35">
        <f t="shared" si="9"/>
        <v>42484</v>
      </c>
      <c r="E53" s="35">
        <f t="shared" si="9"/>
        <v>12989</v>
      </c>
      <c r="F53" s="35">
        <f t="shared" si="9"/>
        <v>856861</v>
      </c>
      <c r="G53" s="35">
        <f t="shared" si="9"/>
        <v>177067</v>
      </c>
      <c r="H53" s="35">
        <f t="shared" si="9"/>
        <v>679794</v>
      </c>
      <c r="I53" s="35">
        <f t="shared" si="9"/>
        <v>4499</v>
      </c>
      <c r="J53" s="35">
        <f t="shared" si="9"/>
        <v>28704</v>
      </c>
      <c r="K53" s="35">
        <f t="shared" si="9"/>
        <v>6446</v>
      </c>
      <c r="L53" s="35">
        <f t="shared" si="9"/>
        <v>277</v>
      </c>
      <c r="M53" s="35">
        <f t="shared" si="9"/>
        <v>5230</v>
      </c>
      <c r="N53" s="35">
        <f t="shared" si="9"/>
        <v>939</v>
      </c>
      <c r="O53" s="35">
        <f t="shared" si="9"/>
        <v>19116</v>
      </c>
      <c r="P53" s="35">
        <f t="shared" si="9"/>
        <v>18997</v>
      </c>
      <c r="Q53" s="35">
        <f t="shared" si="9"/>
        <v>119</v>
      </c>
      <c r="R53" s="35">
        <f t="shared" si="9"/>
        <v>3142</v>
      </c>
      <c r="S53" s="35">
        <f t="shared" si="9"/>
        <v>31380</v>
      </c>
      <c r="T53" s="35">
        <f t="shared" si="9"/>
        <v>22245</v>
      </c>
      <c r="U53" s="35">
        <f t="shared" si="9"/>
        <v>3856</v>
      </c>
      <c r="V53" s="35">
        <f t="shared" si="9"/>
        <v>5279</v>
      </c>
      <c r="W53" s="35">
        <f t="shared" si="9"/>
        <v>42199</v>
      </c>
      <c r="X53" s="35">
        <f t="shared" si="9"/>
        <v>25740</v>
      </c>
      <c r="Y53" s="35">
        <f t="shared" si="9"/>
        <v>3656</v>
      </c>
      <c r="Z53" s="35">
        <f t="shared" si="9"/>
        <v>12803</v>
      </c>
      <c r="AA53" s="35">
        <f>SUM(AA9:AA50)</f>
        <v>43013</v>
      </c>
    </row>
  </sheetData>
  <mergeCells count="10">
    <mergeCell ref="B5:B7"/>
    <mergeCell ref="D6:D7"/>
    <mergeCell ref="E6:E7"/>
    <mergeCell ref="F6:F7"/>
    <mergeCell ref="G6:G7"/>
    <mergeCell ref="J6:J7"/>
    <mergeCell ref="S6:S7"/>
    <mergeCell ref="W6:W7"/>
    <mergeCell ref="H6:H7"/>
    <mergeCell ref="C6:C7"/>
  </mergeCells>
  <phoneticPr fontId="7"/>
  <printOptions horizontalCentered="1" verticalCentered="1" gridLinesSet="0"/>
  <pageMargins left="0.59055118110236227" right="0.39370078740157483" top="0.39370078740157483" bottom="0.39370078740157483" header="0.39370078740157483" footer="0.51181102362204722"/>
  <pageSetup paperSize="9" scale="91" orientation="landscape" blackAndWhite="1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sheet1!Print_Titles</vt:lpstr>
      <vt:lpstr>sheet1!ﾀｲﾄﾙ列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2021-03-09T05:24:38Z</cp:lastPrinted>
  <dcterms:created xsi:type="dcterms:W3CDTF">2008-02-07T05:42:23Z</dcterms:created>
  <dcterms:modified xsi:type="dcterms:W3CDTF">2022-02-17T00:05:07Z</dcterms:modified>
</cp:coreProperties>
</file>