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entai.local\fssroot1\3007商工労働部\0612商業・金融課\30　資金融資係\R04ファイル\照会回答（他課)\040912（デジタル戦略推進課←管理調整）令和4年度オープンデータのデータ提供について（依頼）\制度融資\"/>
    </mc:Choice>
  </mc:AlternateContent>
  <bookViews>
    <workbookView xWindow="0" yWindow="0" windowWidth="20490" windowHeight="7680"/>
  </bookViews>
  <sheets>
    <sheet name="H23" sheetId="1" r:id="rId1"/>
  </sheets>
  <definedNames>
    <definedName name="_xlnm.Print_Area" localSheetId="0">'H23'!$B$1:$J$70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1" l="1"/>
  <c r="G64" i="1"/>
  <c r="F64" i="1"/>
  <c r="E64" i="1"/>
  <c r="E65" i="1" s="1"/>
  <c r="D64" i="1"/>
  <c r="H64" i="1" s="1"/>
  <c r="G63" i="1"/>
  <c r="F63" i="1"/>
  <c r="E63" i="1"/>
  <c r="D63" i="1"/>
  <c r="H63" i="1" s="1"/>
  <c r="I63" i="1" s="1"/>
  <c r="H62" i="1"/>
  <c r="H61" i="1"/>
  <c r="H60" i="1"/>
  <c r="H59" i="1"/>
  <c r="H58" i="1"/>
  <c r="H57" i="1"/>
  <c r="G52" i="1"/>
  <c r="F52" i="1"/>
  <c r="E52" i="1"/>
  <c r="D52" i="1"/>
  <c r="H51" i="1"/>
  <c r="H50" i="1"/>
  <c r="H49" i="1"/>
  <c r="G44" i="1"/>
  <c r="F44" i="1"/>
  <c r="E44" i="1"/>
  <c r="D44" i="1"/>
  <c r="H44" i="1" s="1"/>
  <c r="G43" i="1"/>
  <c r="F43" i="1"/>
  <c r="H43" i="1" s="1"/>
  <c r="I43" i="1" s="1"/>
  <c r="E43" i="1"/>
  <c r="D43" i="1"/>
  <c r="H42" i="1"/>
  <c r="H41" i="1"/>
  <c r="H40" i="1"/>
  <c r="H39" i="1"/>
  <c r="H38" i="1"/>
  <c r="H37" i="1"/>
  <c r="H36" i="1"/>
  <c r="H35" i="1"/>
  <c r="H34" i="1"/>
  <c r="H33" i="1"/>
  <c r="H32" i="1"/>
  <c r="H31" i="1"/>
  <c r="D24" i="1"/>
  <c r="H23" i="1" s="1"/>
  <c r="I23" i="1"/>
  <c r="E18" i="1"/>
  <c r="D18" i="1"/>
  <c r="E14" i="1"/>
  <c r="D14" i="1"/>
  <c r="E6" i="1"/>
  <c r="D6" i="1"/>
  <c r="I33" i="1" l="1"/>
  <c r="I35" i="1"/>
  <c r="I37" i="1"/>
  <c r="I62" i="1"/>
  <c r="I42" i="1"/>
  <c r="I49" i="1"/>
  <c r="I50" i="1"/>
  <c r="I51" i="1"/>
  <c r="I31" i="1"/>
  <c r="I39" i="1"/>
  <c r="H52" i="1"/>
  <c r="I52" i="1" s="1"/>
  <c r="I57" i="1"/>
  <c r="I58" i="1"/>
  <c r="I64" i="1"/>
  <c r="H65" i="1"/>
  <c r="I60" i="1"/>
  <c r="I59" i="1"/>
  <c r="I38" i="1"/>
  <c r="I44" i="1"/>
  <c r="I36" i="1"/>
  <c r="I34" i="1"/>
  <c r="I40" i="1"/>
  <c r="I32" i="1"/>
  <c r="I61" i="1"/>
  <c r="E24" i="1"/>
  <c r="I14" i="1" s="1"/>
  <c r="H14" i="1"/>
  <c r="D65" i="1"/>
  <c r="H6" i="1"/>
  <c r="H18" i="1"/>
  <c r="I18" i="1" l="1"/>
  <c r="I6" i="1"/>
  <c r="I24" i="1" s="1"/>
  <c r="H24" i="1"/>
</calcChain>
</file>

<file path=xl/sharedStrings.xml><?xml version="1.0" encoding="utf-8"?>
<sst xmlns="http://schemas.openxmlformats.org/spreadsheetml/2006/main" count="84" uniqueCount="63">
  <si>
    <t>平成２３年度　新規融資実績</t>
    <rPh sb="0" eb="2">
      <t>ヘイセイ</t>
    </rPh>
    <rPh sb="4" eb="6">
      <t>ネンド</t>
    </rPh>
    <rPh sb="7" eb="9">
      <t>シンキ</t>
    </rPh>
    <rPh sb="9" eb="11">
      <t>ユウシ</t>
    </rPh>
    <rPh sb="11" eb="13">
      <t>ジッセキ</t>
    </rPh>
    <phoneticPr fontId="2"/>
  </si>
  <si>
    <t>資金名</t>
    <rPh sb="0" eb="2">
      <t>シキン</t>
    </rPh>
    <rPh sb="2" eb="3">
      <t>メイ</t>
    </rPh>
    <phoneticPr fontId="2"/>
  </si>
  <si>
    <t>融資実績</t>
    <rPh sb="0" eb="2">
      <t>ユウシ</t>
    </rPh>
    <rPh sb="2" eb="4">
      <t>ジッセキ</t>
    </rPh>
    <phoneticPr fontId="2"/>
  </si>
  <si>
    <t>対前年比</t>
    <rPh sb="0" eb="1">
      <t>タイ</t>
    </rPh>
    <rPh sb="1" eb="4">
      <t>ゼンネンヒ</t>
    </rPh>
    <phoneticPr fontId="2"/>
  </si>
  <si>
    <t>構成比</t>
    <rPh sb="0" eb="2">
      <t>コウセイ</t>
    </rPh>
    <phoneticPr fontId="2"/>
  </si>
  <si>
    <t>件数</t>
    <rPh sb="0" eb="2">
      <t>ケンスウ</t>
    </rPh>
    <phoneticPr fontId="2"/>
  </si>
  <si>
    <t>金額（千円）</t>
    <rPh sb="0" eb="2">
      <t>キンガク</t>
    </rPh>
    <rPh sb="3" eb="5">
      <t>センエン</t>
    </rPh>
    <phoneticPr fontId="2"/>
  </si>
  <si>
    <t>金額</t>
    <rPh sb="0" eb="2">
      <t>キンガク</t>
    </rPh>
    <phoneticPr fontId="2"/>
  </si>
  <si>
    <t>（１）一般資金</t>
    <rPh sb="3" eb="5">
      <t>イッパン</t>
    </rPh>
    <rPh sb="5" eb="7">
      <t>シキン</t>
    </rPh>
    <phoneticPr fontId="2"/>
  </si>
  <si>
    <t>経営安定資金</t>
    <rPh sb="0" eb="2">
      <t>ケイエイ</t>
    </rPh>
    <rPh sb="2" eb="4">
      <t>アンテイ</t>
    </rPh>
    <rPh sb="4" eb="6">
      <t>シキン</t>
    </rPh>
    <phoneticPr fontId="2"/>
  </si>
  <si>
    <t>同和地区小規模事業資金枠</t>
    <rPh sb="0" eb="2">
      <t>ドウワ</t>
    </rPh>
    <rPh sb="2" eb="4">
      <t>チク</t>
    </rPh>
    <rPh sb="4" eb="7">
      <t>ショウキボ</t>
    </rPh>
    <rPh sb="7" eb="9">
      <t>ジギョウ</t>
    </rPh>
    <rPh sb="9" eb="11">
      <t>シキン</t>
    </rPh>
    <rPh sb="11" eb="12">
      <t>ワク</t>
    </rPh>
    <phoneticPr fontId="2"/>
  </si>
  <si>
    <t>小規模企業資金</t>
    <rPh sb="0" eb="3">
      <t>ショウキボ</t>
    </rPh>
    <rPh sb="3" eb="5">
      <t>キギョウ</t>
    </rPh>
    <rPh sb="5" eb="7">
      <t>シキン</t>
    </rPh>
    <phoneticPr fontId="2"/>
  </si>
  <si>
    <t>季節資金（夏季）</t>
    <rPh sb="0" eb="2">
      <t>キセツ</t>
    </rPh>
    <rPh sb="2" eb="4">
      <t>シキン</t>
    </rPh>
    <rPh sb="5" eb="7">
      <t>カキ</t>
    </rPh>
    <phoneticPr fontId="2"/>
  </si>
  <si>
    <t>季節資金（年末）</t>
    <rPh sb="0" eb="2">
      <t>キセツ</t>
    </rPh>
    <rPh sb="2" eb="4">
      <t>シキン</t>
    </rPh>
    <rPh sb="5" eb="7">
      <t>ネンマツ</t>
    </rPh>
    <phoneticPr fontId="2"/>
  </si>
  <si>
    <t>ぎふ無担保スピード資金</t>
    <rPh sb="2" eb="5">
      <t>ムタンポ</t>
    </rPh>
    <rPh sb="9" eb="11">
      <t>シキン</t>
    </rPh>
    <phoneticPr fontId="2"/>
  </si>
  <si>
    <t>売掛債権担保活用資金</t>
    <rPh sb="0" eb="2">
      <t>ウリカケ</t>
    </rPh>
    <rPh sb="2" eb="4">
      <t>サイケン</t>
    </rPh>
    <rPh sb="4" eb="6">
      <t>タンポ</t>
    </rPh>
    <rPh sb="6" eb="8">
      <t>カツヨウ</t>
    </rPh>
    <rPh sb="8" eb="10">
      <t>シキン</t>
    </rPh>
    <phoneticPr fontId="2"/>
  </si>
  <si>
    <t>（２）元気企業育成資金</t>
    <rPh sb="3" eb="5">
      <t>ゲンキ</t>
    </rPh>
    <rPh sb="5" eb="7">
      <t>キギョウ</t>
    </rPh>
    <rPh sb="7" eb="9">
      <t>イクセイ</t>
    </rPh>
    <rPh sb="9" eb="11">
      <t>シキン</t>
    </rPh>
    <phoneticPr fontId="2"/>
  </si>
  <si>
    <t>産業活性化資金</t>
    <rPh sb="0" eb="2">
      <t>サンギョウ</t>
    </rPh>
    <rPh sb="2" eb="5">
      <t>カッセイカ</t>
    </rPh>
    <rPh sb="5" eb="7">
      <t>シキン</t>
    </rPh>
    <phoneticPr fontId="2"/>
  </si>
  <si>
    <t>創業支援資金</t>
    <rPh sb="0" eb="2">
      <t>ソウギョウ</t>
    </rPh>
    <rPh sb="2" eb="4">
      <t>シエン</t>
    </rPh>
    <rPh sb="4" eb="6">
      <t>シキン</t>
    </rPh>
    <phoneticPr fontId="2"/>
  </si>
  <si>
    <t>経営合理化資金</t>
    <rPh sb="0" eb="2">
      <t>ケイエイ</t>
    </rPh>
    <rPh sb="2" eb="5">
      <t>ゴウリカ</t>
    </rPh>
    <rPh sb="5" eb="7">
      <t>シキン</t>
    </rPh>
    <phoneticPr fontId="2"/>
  </si>
  <si>
    <t>（３）特別経済対策資金</t>
    <rPh sb="3" eb="5">
      <t>トクベツ</t>
    </rPh>
    <rPh sb="5" eb="7">
      <t>ケイザイ</t>
    </rPh>
    <rPh sb="7" eb="9">
      <t>タイサク</t>
    </rPh>
    <rPh sb="9" eb="11">
      <t>シキン</t>
    </rPh>
    <phoneticPr fontId="2"/>
  </si>
  <si>
    <t>経済変動対策資金</t>
    <rPh sb="0" eb="2">
      <t>ケイザイ</t>
    </rPh>
    <rPh sb="2" eb="4">
      <t>ヘンドウ</t>
    </rPh>
    <rPh sb="4" eb="6">
      <t>タイサク</t>
    </rPh>
    <rPh sb="6" eb="8">
      <t>シキン</t>
    </rPh>
    <phoneticPr fontId="2"/>
  </si>
  <si>
    <t>関連倒産防止資金</t>
    <rPh sb="0" eb="2">
      <t>カンレン</t>
    </rPh>
    <rPh sb="2" eb="4">
      <t>トウサン</t>
    </rPh>
    <rPh sb="4" eb="6">
      <t>ボウシ</t>
    </rPh>
    <rPh sb="6" eb="8">
      <t>シキン</t>
    </rPh>
    <phoneticPr fontId="2"/>
  </si>
  <si>
    <t>返済ゆったり資金</t>
    <rPh sb="0" eb="2">
      <t>ヘンサイ</t>
    </rPh>
    <rPh sb="6" eb="8">
      <t>シキン</t>
    </rPh>
    <phoneticPr fontId="2"/>
  </si>
  <si>
    <t>中小企業再生支援資金</t>
    <rPh sb="0" eb="2">
      <t>チュウショウ</t>
    </rPh>
    <rPh sb="2" eb="4">
      <t>キギョウ</t>
    </rPh>
    <rPh sb="4" eb="6">
      <t>サイセイ</t>
    </rPh>
    <rPh sb="6" eb="8">
      <t>シエン</t>
    </rPh>
    <rPh sb="8" eb="10">
      <t>シキン</t>
    </rPh>
    <phoneticPr fontId="2"/>
  </si>
  <si>
    <t>（４）災害復旧資金</t>
    <rPh sb="3" eb="5">
      <t>サイガイ</t>
    </rPh>
    <rPh sb="5" eb="7">
      <t>フッキュウ</t>
    </rPh>
    <rPh sb="7" eb="9">
      <t>シキン</t>
    </rPh>
    <phoneticPr fontId="2"/>
  </si>
  <si>
    <t>合　　計</t>
    <rPh sb="0" eb="1">
      <t>ゴウ</t>
    </rPh>
    <rPh sb="3" eb="4">
      <t>ケイ</t>
    </rPh>
    <phoneticPr fontId="2"/>
  </si>
  <si>
    <t>（単位：件、千円、％）</t>
    <rPh sb="1" eb="3">
      <t>タンイ</t>
    </rPh>
    <rPh sb="4" eb="5">
      <t>ケン</t>
    </rPh>
    <rPh sb="6" eb="8">
      <t>センエン</t>
    </rPh>
    <phoneticPr fontId="2"/>
  </si>
  <si>
    <t>業種別内訳</t>
    <rPh sb="0" eb="3">
      <t>ギョウシュベツ</t>
    </rPh>
    <rPh sb="3" eb="5">
      <t>ウチワケ</t>
    </rPh>
    <phoneticPr fontId="2"/>
  </si>
  <si>
    <t>上段：件数、下段：金額</t>
    <rPh sb="0" eb="2">
      <t>ジョウダン</t>
    </rPh>
    <rPh sb="3" eb="5">
      <t>ケンスウ</t>
    </rPh>
    <rPh sb="6" eb="8">
      <t>ゲダン</t>
    </rPh>
    <rPh sb="9" eb="11">
      <t>キンガク</t>
    </rPh>
    <phoneticPr fontId="2"/>
  </si>
  <si>
    <t>業　種</t>
    <rPh sb="0" eb="1">
      <t>ギョウ</t>
    </rPh>
    <rPh sb="2" eb="3">
      <t>シュ</t>
    </rPh>
    <phoneticPr fontId="2"/>
  </si>
  <si>
    <t>一般</t>
    <rPh sb="0" eb="2">
      <t>イッパン</t>
    </rPh>
    <phoneticPr fontId="2"/>
  </si>
  <si>
    <t>元気</t>
    <rPh sb="0" eb="2">
      <t>ゲンキ</t>
    </rPh>
    <phoneticPr fontId="2"/>
  </si>
  <si>
    <t>特別</t>
    <rPh sb="0" eb="2">
      <t>トクベツ</t>
    </rPh>
    <phoneticPr fontId="2"/>
  </si>
  <si>
    <t>災害</t>
    <rPh sb="0" eb="2">
      <t>サイガイ</t>
    </rPh>
    <phoneticPr fontId="2"/>
  </si>
  <si>
    <t>合計</t>
    <rPh sb="0" eb="2">
      <t>ゴウケイ</t>
    </rPh>
    <phoneticPr fontId="2"/>
  </si>
  <si>
    <t>構成比</t>
    <rPh sb="0" eb="3">
      <t>コウセイヒ</t>
    </rPh>
    <phoneticPr fontId="2"/>
  </si>
  <si>
    <t>製造業</t>
    <rPh sb="0" eb="3">
      <t>セイゾウギョウ</t>
    </rPh>
    <phoneticPr fontId="2"/>
  </si>
  <si>
    <t>非
製造業</t>
    <rPh sb="0" eb="1">
      <t>ヒ</t>
    </rPh>
    <rPh sb="2" eb="5">
      <t>セイゾウギョウ</t>
    </rPh>
    <phoneticPr fontId="2"/>
  </si>
  <si>
    <t>小売業</t>
    <rPh sb="0" eb="3">
      <t>コウリギョウ</t>
    </rPh>
    <phoneticPr fontId="2"/>
  </si>
  <si>
    <t>卸売業</t>
    <rPh sb="0" eb="3">
      <t>オロシウリギョウ</t>
    </rPh>
    <phoneticPr fontId="2"/>
  </si>
  <si>
    <t>飲食業</t>
    <rPh sb="0" eb="3">
      <t>インショクギョウ</t>
    </rPh>
    <phoneticPr fontId="2"/>
  </si>
  <si>
    <t>建設業</t>
    <rPh sb="0" eb="3">
      <t>ケンセツギョウ</t>
    </rPh>
    <phoneticPr fontId="2"/>
  </si>
  <si>
    <t>その他</t>
    <rPh sb="2" eb="3">
      <t>タ</t>
    </rPh>
    <phoneticPr fontId="2"/>
  </si>
  <si>
    <t>合　計</t>
    <rPh sb="0" eb="1">
      <t>ゴウ</t>
    </rPh>
    <rPh sb="2" eb="3">
      <t>ケイ</t>
    </rPh>
    <phoneticPr fontId="2"/>
  </si>
  <si>
    <t>従業員規模</t>
    <rPh sb="0" eb="3">
      <t>ジュウギョウイン</t>
    </rPh>
    <rPh sb="3" eb="5">
      <t>キボ</t>
    </rPh>
    <phoneticPr fontId="2"/>
  </si>
  <si>
    <t>０～５人</t>
    <rPh sb="3" eb="4">
      <t>ニン</t>
    </rPh>
    <phoneticPr fontId="2"/>
  </si>
  <si>
    <t>６～20人</t>
    <rPh sb="4" eb="5">
      <t>ニン</t>
    </rPh>
    <phoneticPr fontId="2"/>
  </si>
  <si>
    <t>21人～</t>
    <rPh sb="2" eb="3">
      <t>ニン</t>
    </rPh>
    <phoneticPr fontId="2"/>
  </si>
  <si>
    <t>資金使途</t>
    <rPh sb="0" eb="2">
      <t>シキン</t>
    </rPh>
    <rPh sb="2" eb="4">
      <t>シト</t>
    </rPh>
    <phoneticPr fontId="2"/>
  </si>
  <si>
    <t>運転</t>
    <rPh sb="0" eb="2">
      <t>ウンテン</t>
    </rPh>
    <phoneticPr fontId="2"/>
  </si>
  <si>
    <t>設備</t>
    <rPh sb="0" eb="2">
      <t>セツビ</t>
    </rPh>
    <phoneticPr fontId="2"/>
  </si>
  <si>
    <t>運転・設備</t>
    <rPh sb="0" eb="2">
      <t>ウンテン</t>
    </rPh>
    <rPh sb="3" eb="5">
      <t>セツビ</t>
    </rPh>
    <phoneticPr fontId="2"/>
  </si>
  <si>
    <t xml:space="preserve">    計 15.4</t>
    <rPh sb="4" eb="5">
      <t>ケイ</t>
    </rPh>
    <phoneticPr fontId="2"/>
  </si>
  <si>
    <t>平均借入金額</t>
    <rPh sb="0" eb="2">
      <t>ヘイキン</t>
    </rPh>
    <rPh sb="2" eb="5">
      <t>カリイレキン</t>
    </rPh>
    <rPh sb="5" eb="6">
      <t>ガク</t>
    </rPh>
    <phoneticPr fontId="2"/>
  </si>
  <si>
    <t>償還期間</t>
    <rPh sb="0" eb="2">
      <t>ショウカン</t>
    </rPh>
    <rPh sb="2" eb="4">
      <t>キカン</t>
    </rPh>
    <phoneticPr fontId="2"/>
  </si>
  <si>
    <t>平均</t>
    <rPh sb="0" eb="2">
      <t>ヘイキン</t>
    </rPh>
    <phoneticPr fontId="2"/>
  </si>
  <si>
    <t xml:space="preserve">平均償還期間 </t>
    <rPh sb="0" eb="2">
      <t>ヘイキン</t>
    </rPh>
    <rPh sb="2" eb="4">
      <t>ショウカン</t>
    </rPh>
    <rPh sb="4" eb="6">
      <t>キカン</t>
    </rPh>
    <phoneticPr fontId="2"/>
  </si>
  <si>
    <t>５年７か月</t>
    <rPh sb="1" eb="2">
      <t>ネン</t>
    </rPh>
    <rPh sb="4" eb="5">
      <t>ゲツ</t>
    </rPh>
    <phoneticPr fontId="2"/>
  </si>
  <si>
    <t>７年</t>
    <rPh sb="1" eb="2">
      <t>ネン</t>
    </rPh>
    <phoneticPr fontId="2"/>
  </si>
  <si>
    <t>６年１０か月</t>
    <rPh sb="1" eb="2">
      <t>ネン</t>
    </rPh>
    <rPh sb="5" eb="6">
      <t>ゲツ</t>
    </rPh>
    <phoneticPr fontId="2"/>
  </si>
  <si>
    <t>-</t>
  </si>
  <si>
    <t>６年５か月</t>
    <rPh sb="1" eb="2">
      <t>ネン</t>
    </rPh>
    <rPh sb="4" eb="5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</si>
</sst>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.0;[Red]\-#,##0.0"/>
  </numFmts>
  <fonts count="7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38" fontId="3" fillId="0" borderId="9" xfId="1" applyFont="1" applyBorder="1" applyAlignment="1">
      <alignment horizontal="center" vertical="center" shrinkToFit="1"/>
    </xf>
    <xf numFmtId="38" fontId="3" fillId="0" borderId="10" xfId="1" applyFont="1" applyBorder="1" applyAlignment="1">
      <alignment horizontal="center" vertical="center" shrinkToFit="1"/>
    </xf>
    <xf numFmtId="38" fontId="3" fillId="2" borderId="11" xfId="1" applyFont="1" applyFill="1" applyBorder="1" applyAlignment="1">
      <alignment horizontal="center" vertical="center" shrinkToFit="1"/>
    </xf>
    <xf numFmtId="38" fontId="3" fillId="2" borderId="12" xfId="1" applyFont="1" applyFill="1" applyBorder="1" applyAlignment="1">
      <alignment horizontal="center" vertical="center" shrinkToFit="1"/>
    </xf>
    <xf numFmtId="38" fontId="3" fillId="2" borderId="9" xfId="1" applyFont="1" applyFill="1" applyBorder="1" applyAlignment="1">
      <alignment horizontal="center" vertical="center" shrinkToFit="1"/>
    </xf>
    <xf numFmtId="38" fontId="3" fillId="2" borderId="8" xfId="1" applyFont="1" applyFill="1" applyBorder="1" applyAlignment="1">
      <alignment horizontal="center" vertical="center" shrinkToFit="1"/>
    </xf>
    <xf numFmtId="38" fontId="3" fillId="0" borderId="1" xfId="1" applyFont="1" applyFill="1" applyBorder="1">
      <alignment vertical="center"/>
    </xf>
    <xf numFmtId="38" fontId="3" fillId="0" borderId="13" xfId="1" applyFont="1" applyFill="1" applyBorder="1" applyAlignment="1">
      <alignment vertical="center" wrapText="1"/>
    </xf>
    <xf numFmtId="38" fontId="3" fillId="0" borderId="14" xfId="1" applyFont="1" applyFill="1" applyBorder="1" applyAlignment="1">
      <alignment vertical="center" wrapText="1"/>
    </xf>
    <xf numFmtId="38" fontId="3" fillId="0" borderId="27" xfId="1" applyFont="1" applyBorder="1" applyAlignment="1">
      <alignment vertical="center" shrinkToFit="1"/>
    </xf>
    <xf numFmtId="38" fontId="3" fillId="0" borderId="18" xfId="1" applyFont="1" applyBorder="1" applyAlignment="1">
      <alignment vertical="center" shrinkToFit="1"/>
    </xf>
    <xf numFmtId="38" fontId="3" fillId="0" borderId="26" xfId="1" applyFont="1" applyBorder="1" applyAlignment="1">
      <alignment vertical="center" shrinkToFit="1"/>
    </xf>
    <xf numFmtId="176" fontId="3" fillId="2" borderId="21" xfId="2" applyNumberFormat="1" applyFont="1" applyFill="1" applyBorder="1" applyAlignment="1">
      <alignment vertical="center"/>
    </xf>
    <xf numFmtId="176" fontId="3" fillId="2" borderId="28" xfId="2" applyNumberFormat="1" applyFont="1" applyFill="1" applyBorder="1" applyAlignment="1">
      <alignment vertical="center"/>
    </xf>
    <xf numFmtId="176" fontId="3" fillId="2" borderId="23" xfId="2" applyNumberFormat="1" applyFont="1" applyFill="1" applyBorder="1" applyAlignment="1">
      <alignment vertical="center"/>
    </xf>
    <xf numFmtId="176" fontId="3" fillId="2" borderId="29" xfId="2" applyNumberFormat="1" applyFont="1" applyFill="1" applyBorder="1" applyAlignment="1">
      <alignment vertical="center"/>
    </xf>
    <xf numFmtId="38" fontId="3" fillId="0" borderId="8" xfId="1" applyFont="1" applyBorder="1" applyAlignment="1">
      <alignment vertical="center" shrinkToFit="1"/>
    </xf>
    <xf numFmtId="176" fontId="3" fillId="2" borderId="11" xfId="2" applyNumberFormat="1" applyFont="1" applyFill="1" applyBorder="1" applyAlignment="1">
      <alignment vertical="center"/>
    </xf>
    <xf numFmtId="176" fontId="3" fillId="2" borderId="33" xfId="2" applyNumberFormat="1" applyFont="1" applyFill="1" applyBorder="1" applyAlignment="1">
      <alignment vertical="center"/>
    </xf>
    <xf numFmtId="176" fontId="3" fillId="2" borderId="7" xfId="2" applyNumberFormat="1" applyFont="1" applyFill="1" applyBorder="1" applyAlignment="1">
      <alignment vertical="center"/>
    </xf>
    <xf numFmtId="176" fontId="3" fillId="2" borderId="32" xfId="2" applyNumberFormat="1" applyFont="1" applyFill="1" applyBorder="1" applyAlignment="1">
      <alignment vertical="center"/>
    </xf>
    <xf numFmtId="38" fontId="3" fillId="0" borderId="23" xfId="1" applyFont="1" applyFill="1" applyBorder="1">
      <alignment vertical="center"/>
    </xf>
    <xf numFmtId="38" fontId="3" fillId="0" borderId="17" xfId="1" applyFont="1" applyBorder="1">
      <alignment vertical="center"/>
    </xf>
    <xf numFmtId="176" fontId="4" fillId="3" borderId="21" xfId="1" applyNumberFormat="1" applyFont="1" applyFill="1" applyBorder="1">
      <alignment vertical="center"/>
    </xf>
    <xf numFmtId="176" fontId="4" fillId="3" borderId="28" xfId="1" applyNumberFormat="1" applyFont="1" applyFill="1" applyBorder="1">
      <alignment vertical="center"/>
    </xf>
    <xf numFmtId="176" fontId="4" fillId="3" borderId="23" xfId="1" applyNumberFormat="1" applyFont="1" applyFill="1" applyBorder="1">
      <alignment vertical="center"/>
    </xf>
    <xf numFmtId="176" fontId="4" fillId="3" borderId="29" xfId="1" applyNumberFormat="1" applyFont="1" applyFill="1" applyBorder="1">
      <alignment vertical="center"/>
    </xf>
    <xf numFmtId="38" fontId="3" fillId="0" borderId="39" xfId="1" applyFont="1" applyFill="1" applyBorder="1">
      <alignment vertical="center"/>
    </xf>
    <xf numFmtId="176" fontId="3" fillId="2" borderId="43" xfId="2" applyNumberFormat="1" applyFont="1" applyFill="1" applyBorder="1" applyAlignment="1">
      <alignment vertical="center"/>
    </xf>
    <xf numFmtId="176" fontId="3" fillId="2" borderId="42" xfId="2" applyNumberFormat="1" applyFont="1" applyFill="1" applyBorder="1" applyAlignment="1">
      <alignment vertical="center"/>
    </xf>
    <xf numFmtId="176" fontId="3" fillId="2" borderId="43" xfId="2" applyNumberFormat="1" applyFont="1" applyFill="1" applyBorder="1" applyAlignment="1">
      <alignment vertical="center" shrinkToFit="1"/>
    </xf>
    <xf numFmtId="176" fontId="3" fillId="2" borderId="40" xfId="2" applyNumberFormat="1" applyFont="1" applyFill="1" applyBorder="1" applyAlignment="1">
      <alignment vertical="center" shrinkToFit="1"/>
    </xf>
    <xf numFmtId="176" fontId="3" fillId="2" borderId="39" xfId="2" applyNumberFormat="1" applyFont="1" applyFill="1" applyBorder="1" applyAlignment="1">
      <alignment vertical="center" shrinkToFit="1"/>
    </xf>
    <xf numFmtId="176" fontId="3" fillId="2" borderId="42" xfId="2" applyNumberFormat="1" applyFont="1" applyFill="1" applyBorder="1" applyAlignment="1">
      <alignment vertical="center" shrinkToFit="1"/>
    </xf>
    <xf numFmtId="38" fontId="3" fillId="0" borderId="0" xfId="1" applyFont="1" applyFill="1" applyBorder="1" applyAlignment="1">
      <alignment horizontal="center" vertical="center" shrinkToFit="1"/>
    </xf>
    <xf numFmtId="176" fontId="3" fillId="2" borderId="0" xfId="2" applyNumberFormat="1" applyFont="1" applyFill="1" applyBorder="1" applyAlignment="1">
      <alignment vertical="center" shrinkToFit="1"/>
    </xf>
    <xf numFmtId="38" fontId="3" fillId="0" borderId="44" xfId="1" applyFont="1" applyBorder="1" applyAlignment="1">
      <alignment horizontal="center" vertical="center" shrinkToFit="1"/>
    </xf>
    <xf numFmtId="38" fontId="3" fillId="0" borderId="15" xfId="1" applyFont="1" applyBorder="1" applyAlignment="1">
      <alignment horizontal="center" vertical="center" shrinkToFit="1"/>
    </xf>
    <xf numFmtId="38" fontId="3" fillId="0" borderId="34" xfId="1" applyFont="1" applyBorder="1" applyAlignment="1">
      <alignment horizontal="center" vertical="center" shrinkToFit="1"/>
    </xf>
    <xf numFmtId="38" fontId="3" fillId="0" borderId="45" xfId="1" applyFont="1" applyBorder="1" applyAlignment="1">
      <alignment horizontal="center" vertical="center" shrinkToFit="1"/>
    </xf>
    <xf numFmtId="38" fontId="3" fillId="0" borderId="41" xfId="1" applyFont="1" applyBorder="1" applyAlignment="1">
      <alignment horizontal="center" vertical="center" shrinkToFit="1"/>
    </xf>
    <xf numFmtId="38" fontId="3" fillId="0" borderId="3" xfId="1" applyFont="1" applyBorder="1" applyAlignment="1">
      <alignment vertical="center"/>
    </xf>
    <xf numFmtId="38" fontId="3" fillId="0" borderId="78" xfId="1" applyFont="1" applyBorder="1" applyAlignment="1">
      <alignment vertical="center"/>
    </xf>
    <xf numFmtId="38" fontId="3" fillId="0" borderId="80" xfId="1" applyFont="1" applyBorder="1" applyAlignment="1">
      <alignment vertical="center"/>
    </xf>
    <xf numFmtId="38" fontId="3" fillId="0" borderId="39" xfId="1" applyFont="1" applyBorder="1" applyAlignment="1">
      <alignment horizontal="center" vertical="center"/>
    </xf>
    <xf numFmtId="38" fontId="3" fillId="0" borderId="82" xfId="1" applyFont="1" applyBorder="1" applyAlignment="1">
      <alignment horizontal="center" vertical="center" shrinkToFit="1"/>
    </xf>
    <xf numFmtId="38" fontId="3" fillId="0" borderId="1" xfId="1" applyFont="1" applyBorder="1" applyAlignment="1">
      <alignment horizontal="center" vertical="center"/>
    </xf>
    <xf numFmtId="38" fontId="3" fillId="0" borderId="39" xfId="1" applyFont="1" applyBorder="1">
      <alignment vertical="center"/>
    </xf>
    <xf numFmtId="177" fontId="3" fillId="0" borderId="43" xfId="1" applyNumberFormat="1" applyFont="1" applyBorder="1" applyAlignment="1">
      <alignment horizontal="center" vertical="center"/>
    </xf>
    <xf numFmtId="38" fontId="3" fillId="0" borderId="39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 shrinkToFit="1"/>
    </xf>
    <xf numFmtId="38" fontId="3" fillId="0" borderId="2" xfId="1" applyFont="1" applyBorder="1" applyAlignment="1">
      <alignment horizontal="center" vertical="center" shrinkToFit="1"/>
    </xf>
    <xf numFmtId="38" fontId="3" fillId="0" borderId="7" xfId="1" applyFont="1" applyBorder="1" applyAlignment="1">
      <alignment horizontal="center" vertical="center" shrinkToFit="1"/>
    </xf>
    <xf numFmtId="38" fontId="3" fillId="0" borderId="8" xfId="1" applyFont="1" applyBorder="1" applyAlignment="1">
      <alignment horizontal="center" vertical="center" shrinkToFit="1"/>
    </xf>
    <xf numFmtId="38" fontId="3" fillId="0" borderId="3" xfId="1" applyFont="1" applyBorder="1" applyAlignment="1">
      <alignment horizontal="center" vertical="center" shrinkToFit="1"/>
    </xf>
    <xf numFmtId="38" fontId="3" fillId="0" borderId="4" xfId="1" applyFont="1" applyBorder="1" applyAlignment="1">
      <alignment horizontal="center" vertical="center" shrinkToFit="1"/>
    </xf>
    <xf numFmtId="38" fontId="3" fillId="2" borderId="5" xfId="1" applyFont="1" applyFill="1" applyBorder="1" applyAlignment="1">
      <alignment horizontal="center" vertical="center" shrinkToFit="1"/>
    </xf>
    <xf numFmtId="38" fontId="3" fillId="2" borderId="6" xfId="1" applyFont="1" applyFill="1" applyBorder="1" applyAlignment="1">
      <alignment horizontal="center" vertical="center" shrinkToFit="1"/>
    </xf>
    <xf numFmtId="38" fontId="3" fillId="2" borderId="3" xfId="1" applyFont="1" applyFill="1" applyBorder="1" applyAlignment="1">
      <alignment horizontal="center" vertical="center" shrinkToFit="1"/>
    </xf>
    <xf numFmtId="38" fontId="3" fillId="2" borderId="4" xfId="1" applyFont="1" applyFill="1" applyBorder="1" applyAlignment="1">
      <alignment horizontal="center" vertical="center" shrinkToFit="1"/>
    </xf>
    <xf numFmtId="38" fontId="3" fillId="0" borderId="39" xfId="1" applyFont="1" applyFill="1" applyBorder="1" applyAlignment="1">
      <alignment horizontal="center" vertical="center" shrinkToFit="1"/>
    </xf>
    <xf numFmtId="38" fontId="3" fillId="0" borderId="40" xfId="1" applyFont="1" applyFill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5" fillId="0" borderId="0" xfId="0" applyFont="1" applyAlignment="1"/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38" fontId="3" fillId="0" borderId="4" xfId="1" applyFont="1" applyFill="1" applyBorder="1">
      <alignment vertical="center"/>
    </xf>
    <xf numFmtId="176" fontId="3" fillId="3" borderId="15" xfId="2" applyNumberFormat="1" applyFont="1" applyFill="1" applyBorder="1" applyAlignment="1">
      <alignment vertical="center"/>
    </xf>
    <xf numFmtId="176" fontId="3" fillId="2" borderId="0" xfId="2" applyNumberFormat="1" applyFont="1" applyFill="1" applyBorder="1" applyAlignment="1">
      <alignment vertical="center"/>
    </xf>
    <xf numFmtId="176" fontId="3" fillId="3" borderId="13" xfId="2" applyNumberFormat="1" applyFont="1" applyFill="1" applyBorder="1" applyAlignment="1">
      <alignment vertical="center"/>
    </xf>
    <xf numFmtId="176" fontId="3" fillId="2" borderId="4" xfId="2" applyNumberFormat="1" applyFont="1" applyFill="1" applyBorder="1" applyAlignment="1">
      <alignment vertical="center"/>
    </xf>
    <xf numFmtId="38" fontId="3" fillId="0" borderId="19" xfId="1" applyFont="1" applyBorder="1">
      <alignment vertical="center"/>
    </xf>
    <xf numFmtId="38" fontId="3" fillId="0" borderId="20" xfId="1" applyFont="1" applyBorder="1">
      <alignment vertical="center"/>
    </xf>
    <xf numFmtId="176" fontId="3" fillId="2" borderId="22" xfId="2" applyNumberFormat="1" applyFont="1" applyFill="1" applyBorder="1" applyAlignment="1">
      <alignment vertical="center"/>
    </xf>
    <xf numFmtId="176" fontId="3" fillId="2" borderId="24" xfId="2" applyNumberFormat="1" applyFont="1" applyFill="1" applyBorder="1" applyAlignment="1">
      <alignment vertical="center"/>
    </xf>
    <xf numFmtId="38" fontId="3" fillId="0" borderId="25" xfId="1" applyFont="1" applyBorder="1">
      <alignment vertical="center"/>
    </xf>
    <xf numFmtId="38" fontId="3" fillId="0" borderId="27" xfId="1" applyFont="1" applyBorder="1">
      <alignment vertical="center"/>
    </xf>
    <xf numFmtId="176" fontId="3" fillId="2" borderId="21" xfId="2" applyNumberFormat="1" applyFont="1" applyFill="1" applyBorder="1" applyAlignment="1">
      <alignment horizontal="right" vertical="center"/>
    </xf>
    <xf numFmtId="176" fontId="3" fillId="2" borderId="28" xfId="2" applyNumberFormat="1" applyFont="1" applyFill="1" applyBorder="1" applyAlignment="1">
      <alignment horizontal="right" vertical="center"/>
    </xf>
    <xf numFmtId="38" fontId="3" fillId="2" borderId="25" xfId="1" applyFont="1" applyFill="1" applyBorder="1">
      <alignment vertical="center"/>
    </xf>
    <xf numFmtId="38" fontId="3" fillId="2" borderId="27" xfId="1" applyFont="1" applyFill="1" applyBorder="1">
      <alignment vertical="center"/>
    </xf>
    <xf numFmtId="38" fontId="3" fillId="0" borderId="30" xfId="1" applyFont="1" applyBorder="1">
      <alignment vertical="center"/>
    </xf>
    <xf numFmtId="38" fontId="3" fillId="0" borderId="24" xfId="1" applyFont="1" applyBorder="1">
      <alignment vertical="center"/>
    </xf>
    <xf numFmtId="38" fontId="3" fillId="0" borderId="31" xfId="1" applyFont="1" applyBorder="1">
      <alignment vertical="center"/>
    </xf>
    <xf numFmtId="38" fontId="3" fillId="0" borderId="32" xfId="1" applyFont="1" applyBorder="1">
      <alignment vertical="center"/>
    </xf>
    <xf numFmtId="38" fontId="3" fillId="0" borderId="18" xfId="1" applyFont="1" applyFill="1" applyBorder="1" applyAlignment="1">
      <alignment vertical="center" shrinkToFit="1"/>
    </xf>
    <xf numFmtId="176" fontId="3" fillId="2" borderId="15" xfId="1" applyNumberFormat="1" applyFont="1" applyFill="1" applyBorder="1">
      <alignment vertical="center"/>
    </xf>
    <xf numFmtId="176" fontId="3" fillId="2" borderId="34" xfId="2" applyNumberFormat="1" applyFont="1" applyFill="1" applyBorder="1" applyAlignment="1">
      <alignment vertical="center"/>
    </xf>
    <xf numFmtId="0" fontId="4" fillId="0" borderId="27" xfId="0" applyFont="1" applyBorder="1" applyAlignment="1">
      <alignment vertical="center" shrinkToFit="1"/>
    </xf>
    <xf numFmtId="176" fontId="3" fillId="2" borderId="21" xfId="1" applyNumberFormat="1" applyFont="1" applyFill="1" applyBorder="1">
      <alignment vertical="center"/>
    </xf>
    <xf numFmtId="176" fontId="3" fillId="2" borderId="28" xfId="1" applyNumberFormat="1" applyFont="1" applyFill="1" applyBorder="1">
      <alignment vertical="center"/>
    </xf>
    <xf numFmtId="176" fontId="3" fillId="2" borderId="23" xfId="1" applyNumberFormat="1" applyFont="1" applyFill="1" applyBorder="1">
      <alignment vertical="center"/>
    </xf>
    <xf numFmtId="176" fontId="3" fillId="2" borderId="29" xfId="1" applyNumberFormat="1" applyFont="1" applyFill="1" applyBorder="1">
      <alignment vertical="center"/>
    </xf>
    <xf numFmtId="0" fontId="4" fillId="0" borderId="24" xfId="0" applyFont="1" applyBorder="1" applyAlignment="1">
      <alignment vertical="center" shrinkToFit="1"/>
    </xf>
    <xf numFmtId="38" fontId="3" fillId="0" borderId="9" xfId="1" applyFont="1" applyBorder="1">
      <alignment vertical="center"/>
    </xf>
    <xf numFmtId="38" fontId="3" fillId="0" borderId="10" xfId="1" applyFont="1" applyBorder="1">
      <alignment vertical="center"/>
    </xf>
    <xf numFmtId="176" fontId="3" fillId="2" borderId="35" xfId="1" applyNumberFormat="1" applyFont="1" applyFill="1" applyBorder="1">
      <alignment vertical="center"/>
    </xf>
    <xf numFmtId="176" fontId="3" fillId="2" borderId="36" xfId="1" applyNumberFormat="1" applyFont="1" applyFill="1" applyBorder="1">
      <alignment vertical="center"/>
    </xf>
    <xf numFmtId="176" fontId="3" fillId="2" borderId="7" xfId="1" applyNumberFormat="1" applyFont="1" applyFill="1" applyBorder="1">
      <alignment vertical="center"/>
    </xf>
    <xf numFmtId="176" fontId="3" fillId="2" borderId="32" xfId="1" applyNumberFormat="1" applyFont="1" applyFill="1" applyBorder="1">
      <alignment vertical="center"/>
    </xf>
    <xf numFmtId="38" fontId="3" fillId="0" borderId="4" xfId="1" applyFont="1" applyFill="1" applyBorder="1" applyAlignment="1">
      <alignment vertical="center" shrinkToFit="1"/>
    </xf>
    <xf numFmtId="176" fontId="3" fillId="2" borderId="5" xfId="1" applyNumberFormat="1" applyFont="1" applyFill="1" applyBorder="1">
      <alignment vertical="center"/>
    </xf>
    <xf numFmtId="176" fontId="3" fillId="2" borderId="37" xfId="1" applyNumberFormat="1" applyFont="1" applyFill="1" applyBorder="1">
      <alignment vertical="center"/>
    </xf>
    <xf numFmtId="176" fontId="3" fillId="2" borderId="38" xfId="1" applyNumberFormat="1" applyFont="1" applyFill="1" applyBorder="1">
      <alignment vertical="center"/>
    </xf>
    <xf numFmtId="38" fontId="3" fillId="0" borderId="40" xfId="1" applyFont="1" applyFill="1" applyBorder="1">
      <alignment vertical="center"/>
    </xf>
    <xf numFmtId="38" fontId="3" fillId="0" borderId="41" xfId="1" applyFont="1" applyFill="1" applyBorder="1">
      <alignment vertical="center"/>
    </xf>
    <xf numFmtId="38" fontId="3" fillId="0" borderId="42" xfId="1" applyFont="1" applyFill="1" applyBorder="1">
      <alignment vertical="center"/>
    </xf>
    <xf numFmtId="38" fontId="3" fillId="0" borderId="41" xfId="1" applyFont="1" applyFill="1" applyBorder="1" applyAlignment="1">
      <alignment vertical="center" shrinkToFit="1"/>
    </xf>
    <xf numFmtId="38" fontId="3" fillId="0" borderId="40" xfId="1" applyFont="1" applyFill="1" applyBorder="1" applyAlignment="1">
      <alignment vertical="center" shrinkToFit="1"/>
    </xf>
    <xf numFmtId="38" fontId="3" fillId="0" borderId="0" xfId="1" applyFont="1" applyFill="1" applyBorder="1" applyAlignment="1">
      <alignment vertical="center" shrinkToFit="1"/>
    </xf>
    <xf numFmtId="0" fontId="4" fillId="0" borderId="0" xfId="0" applyFont="1" applyAlignment="1">
      <alignment horizontal="right" vertical="top"/>
    </xf>
    <xf numFmtId="0" fontId="6" fillId="0" borderId="0" xfId="0" applyFont="1" applyAlignment="1">
      <alignment horizontal="right" vertical="top"/>
    </xf>
    <xf numFmtId="38" fontId="3" fillId="0" borderId="39" xfId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38" fontId="3" fillId="0" borderId="0" xfId="1" applyFont="1">
      <alignment vertical="center"/>
    </xf>
    <xf numFmtId="0" fontId="4" fillId="0" borderId="2" xfId="0" applyFont="1" applyBorder="1" applyAlignment="1">
      <alignment horizontal="center" vertical="center"/>
    </xf>
    <xf numFmtId="38" fontId="3" fillId="0" borderId="46" xfId="1" applyFont="1" applyBorder="1">
      <alignment vertical="center"/>
    </xf>
    <xf numFmtId="38" fontId="3" fillId="0" borderId="47" xfId="1" applyFont="1" applyBorder="1">
      <alignment vertical="center"/>
    </xf>
    <xf numFmtId="38" fontId="3" fillId="0" borderId="15" xfId="1" applyFont="1" applyBorder="1">
      <alignment vertical="center"/>
    </xf>
    <xf numFmtId="38" fontId="3" fillId="0" borderId="34" xfId="1" applyFont="1" applyBorder="1">
      <alignment vertical="center"/>
    </xf>
    <xf numFmtId="38" fontId="3" fillId="0" borderId="45" xfId="1" applyFont="1" applyBorder="1">
      <alignment vertical="center"/>
    </xf>
    <xf numFmtId="176" fontId="3" fillId="0" borderId="45" xfId="1" applyNumberFormat="1" applyFont="1" applyBorder="1">
      <alignment vertical="center"/>
    </xf>
    <xf numFmtId="0" fontId="4" fillId="0" borderId="4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38" fontId="3" fillId="0" borderId="49" xfId="1" applyFont="1" applyBorder="1">
      <alignment vertical="center"/>
    </xf>
    <xf numFmtId="38" fontId="3" fillId="0" borderId="50" xfId="1" applyFont="1" applyBorder="1">
      <alignment vertical="center"/>
    </xf>
    <xf numFmtId="38" fontId="3" fillId="0" borderId="51" xfId="1" applyFont="1" applyBorder="1">
      <alignment vertical="center"/>
    </xf>
    <xf numFmtId="38" fontId="3" fillId="0" borderId="52" xfId="1" applyFont="1" applyBorder="1">
      <alignment vertical="center"/>
    </xf>
    <xf numFmtId="38" fontId="3" fillId="0" borderId="53" xfId="1" applyFont="1" applyBorder="1">
      <alignment vertical="center"/>
    </xf>
    <xf numFmtId="176" fontId="3" fillId="0" borderId="54" xfId="1" applyNumberFormat="1" applyFont="1" applyBorder="1">
      <alignment vertical="center"/>
    </xf>
    <xf numFmtId="38" fontId="3" fillId="0" borderId="17" xfId="1" applyFont="1" applyBorder="1" applyAlignment="1">
      <alignment horizontal="center" vertical="center" wrapText="1"/>
    </xf>
    <xf numFmtId="38" fontId="3" fillId="0" borderId="29" xfId="1" applyFont="1" applyBorder="1" applyAlignment="1">
      <alignment vertical="center" shrinkToFit="1"/>
    </xf>
    <xf numFmtId="38" fontId="3" fillId="0" borderId="55" xfId="1" applyFont="1" applyBorder="1">
      <alignment vertical="center"/>
    </xf>
    <xf numFmtId="38" fontId="3" fillId="0" borderId="0" xfId="1" applyFont="1" applyBorder="1">
      <alignment vertical="center"/>
    </xf>
    <xf numFmtId="38" fontId="3" fillId="0" borderId="56" xfId="1" applyFont="1" applyBorder="1">
      <alignment vertical="center"/>
    </xf>
    <xf numFmtId="38" fontId="3" fillId="0" borderId="57" xfId="1" applyFont="1" applyBorder="1">
      <alignment vertical="center"/>
    </xf>
    <xf numFmtId="38" fontId="3" fillId="0" borderId="58" xfId="1" applyFont="1" applyBorder="1">
      <alignment vertical="center"/>
    </xf>
    <xf numFmtId="176" fontId="3" fillId="0" borderId="58" xfId="1" applyNumberFormat="1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38" fontId="3" fillId="0" borderId="54" xfId="1" applyFont="1" applyBorder="1">
      <alignment vertical="center"/>
    </xf>
    <xf numFmtId="38" fontId="3" fillId="0" borderId="24" xfId="1" applyFont="1" applyBorder="1" applyAlignment="1">
      <alignment vertical="center" shrinkToFit="1"/>
    </xf>
    <xf numFmtId="38" fontId="3" fillId="0" borderId="59" xfId="1" applyFont="1" applyBorder="1">
      <alignment vertical="center"/>
    </xf>
    <xf numFmtId="176" fontId="3" fillId="0" borderId="59" xfId="1" applyNumberFormat="1" applyFont="1" applyBorder="1">
      <alignment vertical="center"/>
    </xf>
    <xf numFmtId="176" fontId="3" fillId="0" borderId="53" xfId="1" applyNumberFormat="1" applyFont="1" applyBorder="1">
      <alignment vertical="center"/>
    </xf>
    <xf numFmtId="38" fontId="3" fillId="0" borderId="60" xfId="1" applyFont="1" applyBorder="1">
      <alignment vertical="center"/>
    </xf>
    <xf numFmtId="38" fontId="3" fillId="0" borderId="61" xfId="1" applyFont="1" applyBorder="1">
      <alignment vertical="center"/>
    </xf>
    <xf numFmtId="38" fontId="3" fillId="0" borderId="37" xfId="1" applyFont="1" applyBorder="1">
      <alignment vertical="center"/>
    </xf>
    <xf numFmtId="38" fontId="3" fillId="0" borderId="38" xfId="1" applyFont="1" applyBorder="1">
      <alignment vertical="center"/>
    </xf>
    <xf numFmtId="38" fontId="3" fillId="0" borderId="62" xfId="1" applyFont="1" applyBorder="1">
      <alignment vertical="center"/>
    </xf>
    <xf numFmtId="176" fontId="3" fillId="0" borderId="62" xfId="1" applyNumberFormat="1" applyFont="1" applyBorder="1">
      <alignment vertical="center"/>
    </xf>
    <xf numFmtId="0" fontId="4" fillId="0" borderId="29" xfId="0" applyFont="1" applyBorder="1" applyAlignment="1">
      <alignment vertical="center"/>
    </xf>
    <xf numFmtId="38" fontId="3" fillId="0" borderId="63" xfId="1" applyFont="1" applyBorder="1">
      <alignment vertical="center"/>
    </xf>
    <xf numFmtId="38" fontId="3" fillId="0" borderId="64" xfId="1" applyFont="1" applyBorder="1">
      <alignment vertical="center"/>
    </xf>
    <xf numFmtId="38" fontId="3" fillId="0" borderId="65" xfId="1" applyFont="1" applyBorder="1">
      <alignment vertical="center"/>
    </xf>
    <xf numFmtId="38" fontId="3" fillId="0" borderId="66" xfId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38" fontId="3" fillId="0" borderId="67" xfId="1" applyFont="1" applyBorder="1">
      <alignment vertical="center"/>
    </xf>
    <xf numFmtId="38" fontId="3" fillId="0" borderId="68" xfId="1" applyFont="1" applyBorder="1">
      <alignment vertical="center"/>
    </xf>
    <xf numFmtId="38" fontId="3" fillId="0" borderId="69" xfId="1" applyFont="1" applyBorder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8" fontId="3" fillId="0" borderId="70" xfId="1" applyFont="1" applyBorder="1">
      <alignment vertical="center"/>
    </xf>
    <xf numFmtId="38" fontId="3" fillId="0" borderId="71" xfId="1" applyFont="1" applyBorder="1">
      <alignment vertical="center"/>
    </xf>
    <xf numFmtId="38" fontId="3" fillId="0" borderId="72" xfId="1" applyFont="1" applyBorder="1">
      <alignment vertical="center"/>
    </xf>
    <xf numFmtId="38" fontId="3" fillId="0" borderId="73" xfId="1" applyFont="1" applyBorder="1">
      <alignment vertical="center"/>
    </xf>
    <xf numFmtId="176" fontId="3" fillId="0" borderId="73" xfId="1" applyNumberFormat="1" applyFont="1" applyBorder="1">
      <alignment vertical="center"/>
    </xf>
    <xf numFmtId="38" fontId="3" fillId="0" borderId="74" xfId="1" applyFont="1" applyBorder="1">
      <alignment vertical="center"/>
    </xf>
    <xf numFmtId="38" fontId="3" fillId="0" borderId="75" xfId="1" applyFont="1" applyBorder="1">
      <alignment vertical="center"/>
    </xf>
    <xf numFmtId="38" fontId="3" fillId="0" borderId="13" xfId="1" applyFont="1" applyBorder="1">
      <alignment vertical="center"/>
    </xf>
    <xf numFmtId="38" fontId="3" fillId="0" borderId="76" xfId="1" applyFont="1" applyBorder="1">
      <alignment vertical="center"/>
    </xf>
    <xf numFmtId="38" fontId="3" fillId="0" borderId="77" xfId="1" applyFont="1" applyBorder="1">
      <alignment vertical="center"/>
    </xf>
    <xf numFmtId="176" fontId="3" fillId="0" borderId="4" xfId="1" applyNumberFormat="1" applyFont="1" applyBorder="1">
      <alignment vertical="center"/>
    </xf>
    <xf numFmtId="38" fontId="3" fillId="0" borderId="22" xfId="1" applyFont="1" applyBorder="1">
      <alignment vertical="center"/>
    </xf>
    <xf numFmtId="38" fontId="3" fillId="0" borderId="21" xfId="1" applyFont="1" applyBorder="1">
      <alignment vertical="center"/>
    </xf>
    <xf numFmtId="38" fontId="3" fillId="0" borderId="79" xfId="1" applyFont="1" applyBorder="1">
      <alignment vertical="center"/>
    </xf>
    <xf numFmtId="176" fontId="3" fillId="0" borderId="26" xfId="1" applyNumberFormat="1" applyFont="1" applyBorder="1">
      <alignment vertical="center"/>
    </xf>
    <xf numFmtId="38" fontId="3" fillId="0" borderId="11" xfId="1" applyFont="1" applyBorder="1">
      <alignment vertical="center"/>
    </xf>
    <xf numFmtId="176" fontId="3" fillId="0" borderId="16" xfId="1" applyNumberFormat="1" applyFont="1" applyBorder="1">
      <alignment vertical="center"/>
    </xf>
    <xf numFmtId="0" fontId="4" fillId="0" borderId="40" xfId="0" applyFont="1" applyBorder="1" applyAlignment="1">
      <alignment horizontal="center" vertical="center"/>
    </xf>
    <xf numFmtId="38" fontId="3" fillId="0" borderId="81" xfId="1" applyFont="1" applyBorder="1">
      <alignment vertical="center"/>
    </xf>
    <xf numFmtId="38" fontId="3" fillId="0" borderId="82" xfId="1" applyFont="1" applyBorder="1">
      <alignment vertical="center"/>
    </xf>
    <xf numFmtId="176" fontId="3" fillId="0" borderId="40" xfId="1" applyNumberFormat="1" applyFont="1" applyBorder="1">
      <alignment vertical="center"/>
    </xf>
    <xf numFmtId="0" fontId="6" fillId="0" borderId="0" xfId="0" applyFont="1" applyAlignment="1">
      <alignment horizontal="right"/>
    </xf>
    <xf numFmtId="38" fontId="3" fillId="0" borderId="1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83" xfId="1" applyFont="1" applyBorder="1">
      <alignment vertical="center"/>
    </xf>
    <xf numFmtId="38" fontId="3" fillId="0" borderId="48" xfId="1" applyFont="1" applyBorder="1" applyAlignment="1">
      <alignment vertical="center"/>
    </xf>
    <xf numFmtId="38" fontId="3" fillId="0" borderId="18" xfId="1" applyFont="1" applyBorder="1" applyAlignment="1">
      <alignment vertical="center"/>
    </xf>
    <xf numFmtId="38" fontId="3" fillId="0" borderId="35" xfId="1" applyFont="1" applyBorder="1">
      <alignment vertical="center"/>
    </xf>
    <xf numFmtId="38" fontId="3" fillId="0" borderId="78" xfId="1" applyFont="1" applyBorder="1" applyAlignment="1">
      <alignment vertical="center"/>
    </xf>
    <xf numFmtId="38" fontId="3" fillId="0" borderId="84" xfId="1" applyFont="1" applyBorder="1" applyAlignment="1">
      <alignment vertical="center"/>
    </xf>
    <xf numFmtId="38" fontId="3" fillId="0" borderId="85" xfId="1" applyFont="1" applyBorder="1">
      <alignment vertical="center"/>
    </xf>
    <xf numFmtId="38" fontId="3" fillId="0" borderId="86" xfId="1" applyFont="1" applyBorder="1">
      <alignment vertical="center"/>
    </xf>
    <xf numFmtId="38" fontId="3" fillId="0" borderId="86" xfId="1" applyFont="1" applyFill="1" applyBorder="1">
      <alignment vertical="center"/>
    </xf>
    <xf numFmtId="38" fontId="3" fillId="0" borderId="35" xfId="1" applyFont="1" applyFill="1" applyBorder="1">
      <alignment vertical="center"/>
    </xf>
    <xf numFmtId="177" fontId="3" fillId="0" borderId="0" xfId="1" applyNumberFormat="1" applyFont="1" applyFill="1" applyBorder="1" applyAlignment="1">
      <alignment horizontal="left" vertical="center"/>
    </xf>
    <xf numFmtId="38" fontId="3" fillId="0" borderId="7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81" xfId="1" applyFont="1" applyFill="1" applyBorder="1">
      <alignment vertical="center"/>
    </xf>
    <xf numFmtId="38" fontId="3" fillId="0" borderId="41" xfId="1" applyFont="1" applyBorder="1">
      <alignment vertical="center"/>
    </xf>
    <xf numFmtId="38" fontId="3" fillId="0" borderId="87" xfId="1" applyFont="1" applyBorder="1">
      <alignment vertical="center"/>
    </xf>
    <xf numFmtId="38" fontId="4" fillId="0" borderId="39" xfId="1" applyFont="1" applyBorder="1" applyAlignment="1">
      <alignment vertical="center" shrinkToFit="1"/>
    </xf>
    <xf numFmtId="0" fontId="4" fillId="0" borderId="40" xfId="0" applyFont="1" applyBorder="1" applyAlignment="1">
      <alignment vertical="center" shrinkToFit="1"/>
    </xf>
    <xf numFmtId="177" fontId="3" fillId="0" borderId="41" xfId="1" applyNumberFormat="1" applyFont="1" applyBorder="1" applyAlignment="1">
      <alignment horizontal="center" vertical="center"/>
    </xf>
    <xf numFmtId="177" fontId="3" fillId="0" borderId="82" xfId="1" applyNumberFormat="1" applyFont="1" applyBorder="1" applyAlignment="1">
      <alignment horizontal="center" vertical="center"/>
    </xf>
  </cellXfs>
  <cellStyles count="3">
    <cellStyle name="パーセント 2" xfId="2"/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65532</xdr:colOff>
      <xdr:row>59</xdr:row>
      <xdr:rowOff>76200</xdr:rowOff>
    </xdr:from>
    <xdr:to>
      <xdr:col>9</xdr:col>
      <xdr:colOff>111251</xdr:colOff>
      <xdr:row>61</xdr:row>
      <xdr:rowOff>133350</xdr:rowOff>
    </xdr:to>
    <xdr:sp macro="" textlink="">
      <xdr:nvSpPr>
        <xdr:cNvPr id="2" name="右大かっこ 1"/>
        <xdr:cNvSpPr/>
      </xdr:nvSpPr>
      <xdr:spPr>
        <a:xfrm>
          <a:off x="6742557" y="9829800"/>
          <a:ext cx="45719" cy="40005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1"/>
  <sheetViews>
    <sheetView tabSelected="1" view="pageBreakPreview" topLeftCell="A8" zoomScale="90" zoomScaleNormal="100" zoomScaleSheetLayoutView="90" workbookViewId="0">
      <selection activeCell="D8" sqref="D8"/>
    </sheetView>
  </sheetViews>
  <sheetFormatPr defaultRowHeight="13.5" x14ac:dyDescent="0.4"/>
  <cols>
    <col min="1" max="1" width="3.625" style="67" customWidth="1"/>
    <col min="2" max="2" width="3.125" style="67" customWidth="1"/>
    <col min="3" max="3" width="18.625" style="67" customWidth="1"/>
    <col min="4" max="9" width="10.375" style="67" customWidth="1"/>
    <col min="10" max="11" width="9.625" style="67" customWidth="1"/>
    <col min="12" max="16384" width="9" style="67"/>
  </cols>
  <sheetData>
    <row r="1" spans="2:10" ht="6" customHeight="1" x14ac:dyDescent="0.4"/>
    <row r="2" spans="2:10" ht="23.25" customHeight="1" x14ac:dyDescent="0.15">
      <c r="B2" s="68" t="s">
        <v>0</v>
      </c>
      <c r="J2" s="69"/>
    </row>
    <row r="3" spans="2:10" ht="3.75" customHeight="1" thickBot="1" x14ac:dyDescent="0.45">
      <c r="B3" s="70"/>
      <c r="J3" s="69"/>
    </row>
    <row r="4" spans="2:10" ht="13.5" customHeight="1" x14ac:dyDescent="0.4">
      <c r="B4" s="55" t="s">
        <v>1</v>
      </c>
      <c r="C4" s="56"/>
      <c r="D4" s="59" t="s">
        <v>2</v>
      </c>
      <c r="E4" s="60"/>
      <c r="F4" s="61" t="s">
        <v>3</v>
      </c>
      <c r="G4" s="62"/>
      <c r="H4" s="63" t="s">
        <v>4</v>
      </c>
      <c r="I4" s="64"/>
    </row>
    <row r="5" spans="2:10" ht="13.5" customHeight="1" thickBot="1" x14ac:dyDescent="0.45">
      <c r="B5" s="57"/>
      <c r="C5" s="58"/>
      <c r="D5" s="1" t="s">
        <v>5</v>
      </c>
      <c r="E5" s="2" t="s">
        <v>6</v>
      </c>
      <c r="F5" s="3" t="s">
        <v>5</v>
      </c>
      <c r="G5" s="4" t="s">
        <v>7</v>
      </c>
      <c r="H5" s="5" t="s">
        <v>5</v>
      </c>
      <c r="I5" s="6" t="s">
        <v>7</v>
      </c>
    </row>
    <row r="6" spans="2:10" ht="13.5" customHeight="1" x14ac:dyDescent="0.4">
      <c r="B6" s="7" t="s">
        <v>8</v>
      </c>
      <c r="C6" s="71"/>
      <c r="D6" s="8">
        <f>SUM(D7:D13)</f>
        <v>2132</v>
      </c>
      <c r="E6" s="9">
        <f>SUM(E7:E13)</f>
        <v>10714143</v>
      </c>
      <c r="F6" s="72">
        <v>1.0186335403726707</v>
      </c>
      <c r="G6" s="73">
        <v>0.99925257576437276</v>
      </c>
      <c r="H6" s="74">
        <f>D6/$D$24</f>
        <v>0.43832236842105265</v>
      </c>
      <c r="I6" s="75">
        <f>E6/E24</f>
        <v>0.18799808123093198</v>
      </c>
    </row>
    <row r="7" spans="2:10" ht="13.5" customHeight="1" x14ac:dyDescent="0.4">
      <c r="B7" s="23"/>
      <c r="C7" s="11" t="s">
        <v>9</v>
      </c>
      <c r="D7" s="76">
        <v>838</v>
      </c>
      <c r="E7" s="77">
        <v>5305440</v>
      </c>
      <c r="F7" s="13">
        <v>1.1324324324324324</v>
      </c>
      <c r="G7" s="78">
        <v>1.0509707252166296</v>
      </c>
      <c r="H7" s="15"/>
      <c r="I7" s="79"/>
    </row>
    <row r="8" spans="2:10" ht="13.5" customHeight="1" x14ac:dyDescent="0.4">
      <c r="B8" s="23"/>
      <c r="C8" s="10" t="s">
        <v>10</v>
      </c>
      <c r="D8" s="80">
        <v>4</v>
      </c>
      <c r="E8" s="81">
        <v>51000</v>
      </c>
      <c r="F8" s="82">
        <v>2</v>
      </c>
      <c r="G8" s="83">
        <v>2.9142857142857141</v>
      </c>
      <c r="H8" s="15"/>
      <c r="I8" s="16"/>
    </row>
    <row r="9" spans="2:10" ht="13.5" customHeight="1" x14ac:dyDescent="0.4">
      <c r="B9" s="23"/>
      <c r="C9" s="11" t="s">
        <v>11</v>
      </c>
      <c r="D9" s="76">
        <v>934</v>
      </c>
      <c r="E9" s="77">
        <v>3558333</v>
      </c>
      <c r="F9" s="13">
        <v>1.0241228070175439</v>
      </c>
      <c r="G9" s="14">
        <v>1.0353188763040655</v>
      </c>
      <c r="H9" s="15"/>
      <c r="I9" s="16"/>
    </row>
    <row r="10" spans="2:10" ht="13.5" customHeight="1" x14ac:dyDescent="0.4">
      <c r="B10" s="23"/>
      <c r="C10" s="12" t="s">
        <v>12</v>
      </c>
      <c r="D10" s="84">
        <v>145</v>
      </c>
      <c r="E10" s="85">
        <v>743900</v>
      </c>
      <c r="F10" s="13">
        <v>0.75916230366492143</v>
      </c>
      <c r="G10" s="14">
        <v>0.73605366790018401</v>
      </c>
      <c r="H10" s="15"/>
      <c r="I10" s="16"/>
    </row>
    <row r="11" spans="2:10" ht="13.5" customHeight="1" x14ac:dyDescent="0.4">
      <c r="B11" s="23"/>
      <c r="C11" s="12" t="s">
        <v>13</v>
      </c>
      <c r="D11" s="86">
        <v>178</v>
      </c>
      <c r="E11" s="87">
        <v>901900</v>
      </c>
      <c r="F11" s="13">
        <v>0.94680851063829785</v>
      </c>
      <c r="G11" s="14">
        <v>0.94226670567094317</v>
      </c>
      <c r="H11" s="15"/>
      <c r="I11" s="16"/>
    </row>
    <row r="12" spans="2:10" ht="13.5" customHeight="1" x14ac:dyDescent="0.4">
      <c r="B12" s="23"/>
      <c r="C12" s="10" t="s">
        <v>14</v>
      </c>
      <c r="D12" s="80">
        <v>31</v>
      </c>
      <c r="E12" s="81">
        <v>136570</v>
      </c>
      <c r="F12" s="13">
        <v>0.73809523809523814</v>
      </c>
      <c r="G12" s="14">
        <v>0.84973867595818819</v>
      </c>
      <c r="H12" s="15"/>
      <c r="I12" s="16"/>
    </row>
    <row r="13" spans="2:10" ht="13.5" customHeight="1" thickBot="1" x14ac:dyDescent="0.45">
      <c r="B13" s="88"/>
      <c r="C13" s="17" t="s">
        <v>15</v>
      </c>
      <c r="D13" s="88">
        <v>2</v>
      </c>
      <c r="E13" s="89">
        <v>17000</v>
      </c>
      <c r="F13" s="18">
        <v>0.1111111111111111</v>
      </c>
      <c r="G13" s="19">
        <v>0.18673110720562391</v>
      </c>
      <c r="H13" s="20"/>
      <c r="I13" s="21"/>
    </row>
    <row r="14" spans="2:10" ht="13.5" customHeight="1" x14ac:dyDescent="0.4">
      <c r="B14" s="22" t="s">
        <v>16</v>
      </c>
      <c r="C14" s="90"/>
      <c r="D14" s="8">
        <f>SUM(D15:D17)</f>
        <v>674</v>
      </c>
      <c r="E14" s="9">
        <f>SUM(E15:E17)</f>
        <v>11105153</v>
      </c>
      <c r="F14" s="91">
        <v>1.0923824959481361</v>
      </c>
      <c r="G14" s="92">
        <v>1.1496994723878706</v>
      </c>
      <c r="H14" s="74">
        <f>D14/$D$24</f>
        <v>0.13856907894736842</v>
      </c>
      <c r="I14" s="75">
        <f>E14/$E$24</f>
        <v>0.19485902472796265</v>
      </c>
    </row>
    <row r="15" spans="2:10" ht="13.5" customHeight="1" x14ac:dyDescent="0.4">
      <c r="B15" s="23"/>
      <c r="C15" s="93" t="s">
        <v>17</v>
      </c>
      <c r="D15" s="80">
        <v>18</v>
      </c>
      <c r="E15" s="81">
        <v>426000</v>
      </c>
      <c r="F15" s="24">
        <v>1</v>
      </c>
      <c r="G15" s="25">
        <v>1.7513998865290215</v>
      </c>
      <c r="H15" s="26"/>
      <c r="I15" s="27"/>
    </row>
    <row r="16" spans="2:10" ht="13.5" customHeight="1" x14ac:dyDescent="0.4">
      <c r="B16" s="23"/>
      <c r="C16" s="93" t="s">
        <v>18</v>
      </c>
      <c r="D16" s="80">
        <v>66</v>
      </c>
      <c r="E16" s="81">
        <v>613600</v>
      </c>
      <c r="F16" s="94">
        <v>0.68041237113402064</v>
      </c>
      <c r="G16" s="95">
        <v>0.98760663125704173</v>
      </c>
      <c r="H16" s="96"/>
      <c r="I16" s="97"/>
    </row>
    <row r="17" spans="2:10" ht="13.5" customHeight="1" thickBot="1" x14ac:dyDescent="0.45">
      <c r="B17" s="23"/>
      <c r="C17" s="98" t="s">
        <v>19</v>
      </c>
      <c r="D17" s="99">
        <v>590</v>
      </c>
      <c r="E17" s="100">
        <v>10065553</v>
      </c>
      <c r="F17" s="101">
        <v>1.1752988047808766</v>
      </c>
      <c r="G17" s="102">
        <v>1.1445093008302212</v>
      </c>
      <c r="H17" s="103"/>
      <c r="I17" s="104"/>
    </row>
    <row r="18" spans="2:10" ht="13.5" customHeight="1" x14ac:dyDescent="0.4">
      <c r="B18" s="7" t="s">
        <v>20</v>
      </c>
      <c r="C18" s="105"/>
      <c r="D18" s="8">
        <f>SUM(D19:D22)</f>
        <v>2058</v>
      </c>
      <c r="E18" s="9">
        <f>SUM(E19:E22)</f>
        <v>35171408</v>
      </c>
      <c r="F18" s="91">
        <v>0.87388535031847137</v>
      </c>
      <c r="G18" s="106">
        <v>0.95548976031451605</v>
      </c>
      <c r="H18" s="74">
        <f>D18/$D$24</f>
        <v>0.42310855263157893</v>
      </c>
      <c r="I18" s="75">
        <f>E18/$E$24</f>
        <v>0.61714289404110534</v>
      </c>
    </row>
    <row r="19" spans="2:10" ht="13.5" customHeight="1" x14ac:dyDescent="0.4">
      <c r="B19" s="23"/>
      <c r="C19" s="93" t="s">
        <v>21</v>
      </c>
      <c r="D19" s="86">
        <v>1615</v>
      </c>
      <c r="E19" s="87">
        <v>27331910</v>
      </c>
      <c r="F19" s="94">
        <v>0.93949970913321701</v>
      </c>
      <c r="G19" s="95">
        <v>1.0968412657345894</v>
      </c>
      <c r="H19" s="96"/>
      <c r="I19" s="97"/>
    </row>
    <row r="20" spans="2:10" ht="13.5" customHeight="1" x14ac:dyDescent="0.4">
      <c r="B20" s="23"/>
      <c r="C20" s="93" t="s">
        <v>22</v>
      </c>
      <c r="D20" s="86">
        <v>5</v>
      </c>
      <c r="E20" s="87">
        <v>71000</v>
      </c>
      <c r="F20" s="94">
        <v>0.55555555555555558</v>
      </c>
      <c r="G20" s="95">
        <v>0.78976640711902113</v>
      </c>
      <c r="H20" s="96"/>
      <c r="I20" s="97"/>
    </row>
    <row r="21" spans="2:10" ht="13.5" customHeight="1" x14ac:dyDescent="0.4">
      <c r="B21" s="23"/>
      <c r="C21" s="93" t="s">
        <v>23</v>
      </c>
      <c r="D21" s="86">
        <v>438</v>
      </c>
      <c r="E21" s="87">
        <v>7768498</v>
      </c>
      <c r="F21" s="94">
        <v>0.69856459330143539</v>
      </c>
      <c r="G21" s="95">
        <v>0.65828173889464392</v>
      </c>
      <c r="H21" s="96"/>
      <c r="I21" s="97"/>
    </row>
    <row r="22" spans="2:10" ht="13.5" customHeight="1" thickBot="1" x14ac:dyDescent="0.45">
      <c r="B22" s="23"/>
      <c r="C22" s="98" t="s">
        <v>24</v>
      </c>
      <c r="D22" s="86">
        <v>0</v>
      </c>
      <c r="E22" s="87">
        <v>0</v>
      </c>
      <c r="F22" s="107">
        <v>0</v>
      </c>
      <c r="G22" s="108">
        <v>0</v>
      </c>
      <c r="H22" s="103"/>
      <c r="I22" s="104"/>
    </row>
    <row r="23" spans="2:10" ht="13.5" customHeight="1" thickBot="1" x14ac:dyDescent="0.45">
      <c r="B23" s="28" t="s">
        <v>25</v>
      </c>
      <c r="C23" s="109"/>
      <c r="D23" s="110">
        <v>0</v>
      </c>
      <c r="E23" s="111">
        <v>0</v>
      </c>
      <c r="F23" s="29">
        <v>0</v>
      </c>
      <c r="G23" s="30">
        <v>0</v>
      </c>
      <c r="H23" s="74">
        <f>D23/$D$24</f>
        <v>0</v>
      </c>
      <c r="I23" s="75">
        <f>E23/E41</f>
        <v>0</v>
      </c>
    </row>
    <row r="24" spans="2:10" ht="13.5" customHeight="1" thickBot="1" x14ac:dyDescent="0.45">
      <c r="B24" s="65" t="s">
        <v>26</v>
      </c>
      <c r="C24" s="66"/>
      <c r="D24" s="112">
        <f>D6+D14+D18+D23</f>
        <v>4864</v>
      </c>
      <c r="E24" s="113">
        <f>E6+E14+E18+E23</f>
        <v>56990704</v>
      </c>
      <c r="F24" s="31">
        <v>0.96031589338598222</v>
      </c>
      <c r="G24" s="32">
        <v>0.99649501763891546</v>
      </c>
      <c r="H24" s="33">
        <f>H6+H14+H18</f>
        <v>1</v>
      </c>
      <c r="I24" s="34">
        <f>I6+I14+I18</f>
        <v>1</v>
      </c>
    </row>
    <row r="25" spans="2:10" ht="13.5" customHeight="1" x14ac:dyDescent="0.4">
      <c r="B25" s="35"/>
      <c r="C25" s="35"/>
      <c r="D25" s="114"/>
      <c r="E25" s="114"/>
      <c r="F25" s="36"/>
      <c r="G25" s="36"/>
      <c r="H25" s="36"/>
      <c r="I25" s="36"/>
    </row>
    <row r="27" spans="2:10" x14ac:dyDescent="0.4">
      <c r="I27" s="115" t="s">
        <v>27</v>
      </c>
    </row>
    <row r="28" spans="2:10" ht="14.25" x14ac:dyDescent="0.4">
      <c r="B28" s="70" t="s">
        <v>28</v>
      </c>
      <c r="I28" s="116" t="s">
        <v>29</v>
      </c>
    </row>
    <row r="29" spans="2:10" ht="6" customHeight="1" thickBot="1" x14ac:dyDescent="0.45">
      <c r="B29" s="70"/>
    </row>
    <row r="30" spans="2:10" ht="14.25" thickBot="1" x14ac:dyDescent="0.2">
      <c r="B30" s="117" t="s">
        <v>30</v>
      </c>
      <c r="C30" s="118"/>
      <c r="D30" s="37" t="s">
        <v>31</v>
      </c>
      <c r="E30" s="38" t="s">
        <v>32</v>
      </c>
      <c r="F30" s="38" t="s">
        <v>33</v>
      </c>
      <c r="G30" s="39" t="s">
        <v>34</v>
      </c>
      <c r="H30" s="40" t="s">
        <v>35</v>
      </c>
      <c r="I30" s="40" t="s">
        <v>36</v>
      </c>
      <c r="J30" s="119"/>
    </row>
    <row r="31" spans="2:10" x14ac:dyDescent="0.4">
      <c r="B31" s="55" t="s">
        <v>37</v>
      </c>
      <c r="C31" s="120"/>
      <c r="D31" s="121">
        <v>391</v>
      </c>
      <c r="E31" s="122">
        <v>106</v>
      </c>
      <c r="F31" s="123">
        <v>579</v>
      </c>
      <c r="G31" s="124">
        <v>0</v>
      </c>
      <c r="H31" s="125">
        <f t="shared" ref="H31:H44" si="0">SUM(D31:G31)</f>
        <v>1076</v>
      </c>
      <c r="I31" s="126">
        <f>H31/$H$43</f>
        <v>0.22121710526315788</v>
      </c>
      <c r="J31" s="119"/>
    </row>
    <row r="32" spans="2:10" x14ac:dyDescent="0.4">
      <c r="B32" s="127"/>
      <c r="C32" s="128"/>
      <c r="D32" s="129">
        <v>2017118</v>
      </c>
      <c r="E32" s="130">
        <v>1732160</v>
      </c>
      <c r="F32" s="131">
        <v>11071719</v>
      </c>
      <c r="G32" s="132">
        <v>0</v>
      </c>
      <c r="H32" s="133">
        <f t="shared" si="0"/>
        <v>14820997</v>
      </c>
      <c r="I32" s="134">
        <f>H32/$H$44</f>
        <v>0.2600599038046626</v>
      </c>
      <c r="J32" s="119"/>
    </row>
    <row r="33" spans="2:10" x14ac:dyDescent="0.4">
      <c r="B33" s="135" t="s">
        <v>38</v>
      </c>
      <c r="C33" s="136" t="s">
        <v>39</v>
      </c>
      <c r="D33" s="137">
        <v>314</v>
      </c>
      <c r="E33" s="138">
        <v>101</v>
      </c>
      <c r="F33" s="139">
        <v>279</v>
      </c>
      <c r="G33" s="140">
        <v>0</v>
      </c>
      <c r="H33" s="141">
        <f t="shared" si="0"/>
        <v>694</v>
      </c>
      <c r="I33" s="142">
        <f>H33/$H$43</f>
        <v>0.14268092105263158</v>
      </c>
      <c r="J33" s="119"/>
    </row>
    <row r="34" spans="2:10" x14ac:dyDescent="0.4">
      <c r="B34" s="143"/>
      <c r="C34" s="144"/>
      <c r="D34" s="129">
        <v>1648808</v>
      </c>
      <c r="E34" s="130">
        <v>1741185</v>
      </c>
      <c r="F34" s="131">
        <v>4072395</v>
      </c>
      <c r="G34" s="132">
        <v>0</v>
      </c>
      <c r="H34" s="145">
        <f t="shared" si="0"/>
        <v>7462388</v>
      </c>
      <c r="I34" s="134">
        <f>H34/$H$44</f>
        <v>0.13094044249742906</v>
      </c>
      <c r="J34" s="119"/>
    </row>
    <row r="35" spans="2:10" x14ac:dyDescent="0.4">
      <c r="B35" s="143"/>
      <c r="C35" s="146" t="s">
        <v>40</v>
      </c>
      <c r="D35" s="137">
        <v>171</v>
      </c>
      <c r="E35" s="138">
        <v>51</v>
      </c>
      <c r="F35" s="139">
        <v>224</v>
      </c>
      <c r="G35" s="140">
        <v>0</v>
      </c>
      <c r="H35" s="147">
        <f t="shared" si="0"/>
        <v>446</v>
      </c>
      <c r="I35" s="148">
        <f>H35/$H$43</f>
        <v>9.1694078947368418E-2</v>
      </c>
      <c r="J35" s="119"/>
    </row>
    <row r="36" spans="2:10" x14ac:dyDescent="0.4">
      <c r="B36" s="143"/>
      <c r="C36" s="144"/>
      <c r="D36" s="129">
        <v>1129176</v>
      </c>
      <c r="E36" s="130">
        <v>895200</v>
      </c>
      <c r="F36" s="131">
        <v>4340223</v>
      </c>
      <c r="G36" s="132">
        <v>0</v>
      </c>
      <c r="H36" s="133">
        <f t="shared" si="0"/>
        <v>6364599</v>
      </c>
      <c r="I36" s="149">
        <f>H36/$H$44</f>
        <v>0.11167784486396237</v>
      </c>
      <c r="J36" s="119"/>
    </row>
    <row r="37" spans="2:10" x14ac:dyDescent="0.4">
      <c r="B37" s="143"/>
      <c r="C37" s="146" t="s">
        <v>41</v>
      </c>
      <c r="D37" s="137">
        <v>141</v>
      </c>
      <c r="E37" s="138">
        <v>47</v>
      </c>
      <c r="F37" s="139">
        <v>74</v>
      </c>
      <c r="G37" s="140">
        <v>0</v>
      </c>
      <c r="H37" s="141">
        <f t="shared" si="0"/>
        <v>262</v>
      </c>
      <c r="I37" s="142">
        <f>H37/$H$43</f>
        <v>5.3865131578947366E-2</v>
      </c>
      <c r="J37" s="119"/>
    </row>
    <row r="38" spans="2:10" x14ac:dyDescent="0.4">
      <c r="B38" s="143"/>
      <c r="C38" s="144"/>
      <c r="D38" s="129">
        <v>462600</v>
      </c>
      <c r="E38" s="130">
        <v>660950</v>
      </c>
      <c r="F38" s="131">
        <v>758800</v>
      </c>
      <c r="G38" s="132">
        <v>0</v>
      </c>
      <c r="H38" s="145">
        <f t="shared" si="0"/>
        <v>1882350</v>
      </c>
      <c r="I38" s="134">
        <f>H38/$H$44</f>
        <v>3.302907084636119E-2</v>
      </c>
      <c r="J38" s="119"/>
    </row>
    <row r="39" spans="2:10" x14ac:dyDescent="0.4">
      <c r="B39" s="143"/>
      <c r="C39" s="146" t="s">
        <v>42</v>
      </c>
      <c r="D39" s="137">
        <v>359</v>
      </c>
      <c r="E39" s="138">
        <v>76</v>
      </c>
      <c r="F39" s="139">
        <v>341</v>
      </c>
      <c r="G39" s="140">
        <v>0</v>
      </c>
      <c r="H39" s="147">
        <f t="shared" si="0"/>
        <v>776</v>
      </c>
      <c r="I39" s="148">
        <f>H39/$H$43</f>
        <v>0.15953947368421054</v>
      </c>
      <c r="J39" s="119"/>
    </row>
    <row r="40" spans="2:10" x14ac:dyDescent="0.4">
      <c r="B40" s="143"/>
      <c r="C40" s="144"/>
      <c r="D40" s="129">
        <v>1972465</v>
      </c>
      <c r="E40" s="130">
        <v>1203000</v>
      </c>
      <c r="F40" s="131">
        <v>6363114</v>
      </c>
      <c r="G40" s="132">
        <v>0</v>
      </c>
      <c r="H40" s="133">
        <f t="shared" si="0"/>
        <v>9538579</v>
      </c>
      <c r="I40" s="149">
        <f>H40/$H$44</f>
        <v>0.16737078734805591</v>
      </c>
      <c r="J40" s="119"/>
    </row>
    <row r="41" spans="2:10" x14ac:dyDescent="0.4">
      <c r="B41" s="143"/>
      <c r="C41" s="146" t="s">
        <v>43</v>
      </c>
      <c r="D41" s="150">
        <v>756</v>
      </c>
      <c r="E41" s="151">
        <v>293</v>
      </c>
      <c r="F41" s="152">
        <v>561</v>
      </c>
      <c r="G41" s="153">
        <v>0</v>
      </c>
      <c r="H41" s="154">
        <f t="shared" si="0"/>
        <v>1610</v>
      </c>
      <c r="I41" s="155">
        <v>0.33</v>
      </c>
      <c r="J41" s="119"/>
    </row>
    <row r="42" spans="2:10" ht="14.25" thickBot="1" x14ac:dyDescent="0.45">
      <c r="B42" s="143"/>
      <c r="C42" s="156"/>
      <c r="D42" s="157">
        <v>3483976</v>
      </c>
      <c r="E42" s="158">
        <v>4872658</v>
      </c>
      <c r="F42" s="159">
        <v>8565157</v>
      </c>
      <c r="G42" s="160">
        <v>0</v>
      </c>
      <c r="H42" s="145">
        <f t="shared" si="0"/>
        <v>16921791</v>
      </c>
      <c r="I42" s="134">
        <f>H42/$H$44</f>
        <v>0.29692195063952886</v>
      </c>
      <c r="J42" s="119"/>
    </row>
    <row r="43" spans="2:10" x14ac:dyDescent="0.4">
      <c r="B43" s="161" t="s">
        <v>44</v>
      </c>
      <c r="C43" s="162"/>
      <c r="D43" s="163">
        <f t="shared" ref="D43:G44" si="1">D31+D33+D35+D37+D39+D41</f>
        <v>2132</v>
      </c>
      <c r="E43" s="164">
        <f t="shared" si="1"/>
        <v>674</v>
      </c>
      <c r="F43" s="164">
        <f t="shared" si="1"/>
        <v>2058</v>
      </c>
      <c r="G43" s="165">
        <f t="shared" si="1"/>
        <v>0</v>
      </c>
      <c r="H43" s="125">
        <f t="shared" si="0"/>
        <v>4864</v>
      </c>
      <c r="I43" s="126">
        <f>H43/$H$43</f>
        <v>1</v>
      </c>
      <c r="J43" s="119"/>
    </row>
    <row r="44" spans="2:10" ht="14.25" thickBot="1" x14ac:dyDescent="0.45">
      <c r="B44" s="166"/>
      <c r="C44" s="167"/>
      <c r="D44" s="168">
        <f t="shared" si="1"/>
        <v>10714143</v>
      </c>
      <c r="E44" s="169">
        <f t="shared" si="1"/>
        <v>11105153</v>
      </c>
      <c r="F44" s="169">
        <f t="shared" si="1"/>
        <v>35171408</v>
      </c>
      <c r="G44" s="170">
        <f t="shared" si="1"/>
        <v>0</v>
      </c>
      <c r="H44" s="171">
        <f t="shared" si="0"/>
        <v>56990704</v>
      </c>
      <c r="I44" s="172">
        <f>H44/$H$44</f>
        <v>1</v>
      </c>
      <c r="J44" s="119"/>
    </row>
    <row r="46" spans="2:10" ht="14.25" x14ac:dyDescent="0.15">
      <c r="B46" s="68" t="s">
        <v>45</v>
      </c>
    </row>
    <row r="47" spans="2:10" ht="3" customHeight="1" thickBot="1" x14ac:dyDescent="0.45">
      <c r="B47" s="70"/>
    </row>
    <row r="48" spans="2:10" ht="14.25" thickBot="1" x14ac:dyDescent="0.45">
      <c r="B48" s="47"/>
      <c r="C48" s="173"/>
      <c r="D48" s="41" t="s">
        <v>31</v>
      </c>
      <c r="E48" s="38" t="s">
        <v>32</v>
      </c>
      <c r="F48" s="38" t="s">
        <v>33</v>
      </c>
      <c r="G48" s="38" t="s">
        <v>34</v>
      </c>
      <c r="H48" s="40" t="s">
        <v>35</v>
      </c>
      <c r="I48" s="40" t="s">
        <v>36</v>
      </c>
      <c r="J48" s="119"/>
    </row>
    <row r="49" spans="2:10" x14ac:dyDescent="0.4">
      <c r="B49" s="42" t="s">
        <v>46</v>
      </c>
      <c r="C49" s="174"/>
      <c r="D49" s="175">
        <v>1491</v>
      </c>
      <c r="E49" s="176">
        <v>234</v>
      </c>
      <c r="F49" s="176">
        <v>781</v>
      </c>
      <c r="G49" s="176">
        <v>0</v>
      </c>
      <c r="H49" s="177">
        <f>SUM(D49:G49)</f>
        <v>2506</v>
      </c>
      <c r="I49" s="178">
        <f>H49/$H$52</f>
        <v>0.51521381578947367</v>
      </c>
      <c r="J49" s="119"/>
    </row>
    <row r="50" spans="2:10" x14ac:dyDescent="0.4">
      <c r="B50" s="43" t="s">
        <v>47</v>
      </c>
      <c r="C50" s="179"/>
      <c r="D50" s="80">
        <v>535</v>
      </c>
      <c r="E50" s="180">
        <v>276</v>
      </c>
      <c r="F50" s="180">
        <v>827</v>
      </c>
      <c r="G50" s="180">
        <v>0</v>
      </c>
      <c r="H50" s="181">
        <f>SUM(D50:G50)</f>
        <v>1638</v>
      </c>
      <c r="I50" s="182">
        <f>H50/$H$52</f>
        <v>0.33675986842105265</v>
      </c>
      <c r="J50" s="119"/>
    </row>
    <row r="51" spans="2:10" ht="14.25" thickBot="1" x14ac:dyDescent="0.45">
      <c r="B51" s="44" t="s">
        <v>48</v>
      </c>
      <c r="C51" s="151"/>
      <c r="D51" s="99">
        <v>106</v>
      </c>
      <c r="E51" s="183">
        <v>164</v>
      </c>
      <c r="F51" s="183">
        <v>450</v>
      </c>
      <c r="G51" s="183">
        <v>0</v>
      </c>
      <c r="H51" s="147">
        <f>SUM(D51:G51)</f>
        <v>720</v>
      </c>
      <c r="I51" s="184">
        <f>H51/$H$52</f>
        <v>0.14802631578947367</v>
      </c>
      <c r="J51" s="119"/>
    </row>
    <row r="52" spans="2:10" ht="14.25" thickBot="1" x14ac:dyDescent="0.45">
      <c r="B52" s="50" t="s">
        <v>44</v>
      </c>
      <c r="C52" s="185"/>
      <c r="D52" s="88">
        <f>SUM(D49:D51)</f>
        <v>2132</v>
      </c>
      <c r="E52" s="186">
        <f>SUM(E49:E51)</f>
        <v>674</v>
      </c>
      <c r="F52" s="186">
        <f>SUM(F49:F51)</f>
        <v>2058</v>
      </c>
      <c r="G52" s="186">
        <f>SUM(G49:G51)</f>
        <v>0</v>
      </c>
      <c r="H52" s="187">
        <f>SUM(D52:G52)</f>
        <v>4864</v>
      </c>
      <c r="I52" s="188">
        <f>H52/H52</f>
        <v>1</v>
      </c>
      <c r="J52" s="119"/>
    </row>
    <row r="54" spans="2:10" ht="14.25" x14ac:dyDescent="0.15">
      <c r="B54" s="68" t="s">
        <v>49</v>
      </c>
      <c r="C54" s="119"/>
      <c r="D54" s="119"/>
      <c r="E54" s="119"/>
      <c r="F54" s="119"/>
      <c r="G54" s="119"/>
      <c r="H54" s="119"/>
      <c r="I54" s="189"/>
      <c r="J54" s="119"/>
    </row>
    <row r="55" spans="2:10" ht="3" customHeight="1" thickBot="1" x14ac:dyDescent="0.45">
      <c r="B55" s="70"/>
      <c r="C55" s="119"/>
      <c r="D55" s="119"/>
      <c r="E55" s="119"/>
      <c r="F55" s="119"/>
      <c r="G55" s="119"/>
      <c r="H55" s="119"/>
      <c r="I55" s="119"/>
      <c r="J55" s="119"/>
    </row>
    <row r="56" spans="2:10" ht="14.25" thickBot="1" x14ac:dyDescent="0.45">
      <c r="B56" s="45"/>
      <c r="C56" s="173"/>
      <c r="D56" s="41" t="s">
        <v>31</v>
      </c>
      <c r="E56" s="38" t="s">
        <v>32</v>
      </c>
      <c r="F56" s="38" t="s">
        <v>33</v>
      </c>
      <c r="G56" s="38" t="s">
        <v>34</v>
      </c>
      <c r="H56" s="46" t="s">
        <v>35</v>
      </c>
      <c r="I56" s="46" t="s">
        <v>36</v>
      </c>
    </row>
    <row r="57" spans="2:10" x14ac:dyDescent="0.4">
      <c r="B57" s="190" t="s">
        <v>50</v>
      </c>
      <c r="C57" s="191"/>
      <c r="D57" s="192">
        <v>1646</v>
      </c>
      <c r="E57" s="164">
        <v>400</v>
      </c>
      <c r="F57" s="164">
        <v>1875</v>
      </c>
      <c r="G57" s="164">
        <v>0</v>
      </c>
      <c r="H57" s="141">
        <f t="shared" ref="H57:H64" si="2">SUM(D57:G57)</f>
        <v>3921</v>
      </c>
      <c r="I57" s="148">
        <f>H57/$H$63</f>
        <v>0.80612664473684215</v>
      </c>
    </row>
    <row r="58" spans="2:10" x14ac:dyDescent="0.4">
      <c r="B58" s="193"/>
      <c r="C58" s="194"/>
      <c r="D58" s="76">
        <v>8651923</v>
      </c>
      <c r="E58" s="195">
        <v>6471900</v>
      </c>
      <c r="F58" s="195">
        <v>33088076</v>
      </c>
      <c r="G58" s="195">
        <v>0</v>
      </c>
      <c r="H58" s="145">
        <f t="shared" si="2"/>
        <v>48211899</v>
      </c>
      <c r="I58" s="134">
        <f>H58/$H$64</f>
        <v>0.84596075528387926</v>
      </c>
    </row>
    <row r="59" spans="2:10" x14ac:dyDescent="0.4">
      <c r="B59" s="196" t="s">
        <v>51</v>
      </c>
      <c r="C59" s="197"/>
      <c r="D59" s="198">
        <v>289</v>
      </c>
      <c r="E59" s="199">
        <v>214</v>
      </c>
      <c r="F59" s="200">
        <v>71</v>
      </c>
      <c r="G59" s="199">
        <v>0</v>
      </c>
      <c r="H59" s="147">
        <f t="shared" si="2"/>
        <v>574</v>
      </c>
      <c r="I59" s="142">
        <f>H59/$H$63</f>
        <v>0.11800986842105263</v>
      </c>
    </row>
    <row r="60" spans="2:10" x14ac:dyDescent="0.4">
      <c r="B60" s="193"/>
      <c r="C60" s="194"/>
      <c r="D60" s="76">
        <v>1076090</v>
      </c>
      <c r="E60" s="195">
        <v>3779253</v>
      </c>
      <c r="F60" s="201">
        <v>604880</v>
      </c>
      <c r="G60" s="195">
        <v>0</v>
      </c>
      <c r="H60" s="133">
        <f t="shared" si="2"/>
        <v>5460223</v>
      </c>
      <c r="I60" s="134">
        <f>H60/$H$64</f>
        <v>9.5809011238043307E-2</v>
      </c>
    </row>
    <row r="61" spans="2:10" x14ac:dyDescent="0.4">
      <c r="B61" s="196" t="s">
        <v>52</v>
      </c>
      <c r="C61" s="197"/>
      <c r="D61" s="198">
        <v>197</v>
      </c>
      <c r="E61" s="199">
        <v>60</v>
      </c>
      <c r="F61" s="200">
        <v>112</v>
      </c>
      <c r="G61" s="199">
        <v>0</v>
      </c>
      <c r="H61" s="154">
        <f t="shared" si="2"/>
        <v>369</v>
      </c>
      <c r="I61" s="148">
        <f>H61/$H$63</f>
        <v>7.5863486842105268E-2</v>
      </c>
      <c r="J61" s="202" t="s">
        <v>53</v>
      </c>
    </row>
    <row r="62" spans="2:10" ht="14.25" thickBot="1" x14ac:dyDescent="0.45">
      <c r="B62" s="203"/>
      <c r="C62" s="204"/>
      <c r="D62" s="88">
        <v>986130</v>
      </c>
      <c r="E62" s="186">
        <v>854000</v>
      </c>
      <c r="F62" s="205">
        <v>1478452</v>
      </c>
      <c r="G62" s="186">
        <v>0</v>
      </c>
      <c r="H62" s="145">
        <f t="shared" si="2"/>
        <v>3318582</v>
      </c>
      <c r="I62" s="149">
        <f>H62/$H$64</f>
        <v>5.823023347807741E-2</v>
      </c>
    </row>
    <row r="63" spans="2:10" x14ac:dyDescent="0.4">
      <c r="B63" s="51" t="s">
        <v>44</v>
      </c>
      <c r="C63" s="52"/>
      <c r="D63" s="163">
        <f t="shared" ref="D63:G64" si="3">D57+D59+D61</f>
        <v>2132</v>
      </c>
      <c r="E63" s="164">
        <f t="shared" si="3"/>
        <v>674</v>
      </c>
      <c r="F63" s="164">
        <f t="shared" si="3"/>
        <v>2058</v>
      </c>
      <c r="G63" s="165">
        <f t="shared" si="3"/>
        <v>0</v>
      </c>
      <c r="H63" s="125">
        <f t="shared" si="2"/>
        <v>4864</v>
      </c>
      <c r="I63" s="126">
        <f>H63/$H$63</f>
        <v>1</v>
      </c>
    </row>
    <row r="64" spans="2:10" ht="14.25" thickBot="1" x14ac:dyDescent="0.45">
      <c r="B64" s="53"/>
      <c r="C64" s="54"/>
      <c r="D64" s="168">
        <f t="shared" si="3"/>
        <v>10714143</v>
      </c>
      <c r="E64" s="169">
        <f t="shared" si="3"/>
        <v>11105153</v>
      </c>
      <c r="F64" s="169">
        <f t="shared" si="3"/>
        <v>35171408</v>
      </c>
      <c r="G64" s="170">
        <f t="shared" si="3"/>
        <v>0</v>
      </c>
      <c r="H64" s="171">
        <f t="shared" si="2"/>
        <v>56990704</v>
      </c>
      <c r="I64" s="172">
        <f>H64/$H$64</f>
        <v>1</v>
      </c>
    </row>
    <row r="65" spans="2:10" ht="14.25" thickBot="1" x14ac:dyDescent="0.45">
      <c r="B65" s="48" t="s">
        <v>54</v>
      </c>
      <c r="C65" s="173"/>
      <c r="D65" s="206">
        <f>D64/D63</f>
        <v>5025.3954033771106</v>
      </c>
      <c r="E65" s="173">
        <f>E64/E63</f>
        <v>16476.488130563797</v>
      </c>
      <c r="F65" s="207">
        <f>F64/F63</f>
        <v>17090.091350826046</v>
      </c>
      <c r="G65" s="207">
        <v>0</v>
      </c>
      <c r="H65" s="187">
        <f>H64/H63</f>
        <v>11716.838815789473</v>
      </c>
      <c r="I65" s="187"/>
    </row>
    <row r="67" spans="2:10" ht="14.25" x14ac:dyDescent="0.15">
      <c r="B67" s="68" t="s">
        <v>55</v>
      </c>
      <c r="C67" s="119"/>
      <c r="D67" s="119"/>
      <c r="E67" s="119"/>
      <c r="F67" s="119"/>
      <c r="G67" s="119"/>
      <c r="H67" s="119"/>
      <c r="I67" s="119"/>
      <c r="J67" s="119"/>
    </row>
    <row r="68" spans="2:10" ht="3" customHeight="1" thickBot="1" x14ac:dyDescent="0.45">
      <c r="B68" s="70"/>
      <c r="C68" s="119"/>
      <c r="D68" s="119"/>
      <c r="E68" s="119"/>
      <c r="F68" s="119"/>
      <c r="G68" s="119"/>
      <c r="H68" s="119"/>
      <c r="I68" s="119"/>
      <c r="J68" s="119"/>
    </row>
    <row r="69" spans="2:10" ht="14.25" thickBot="1" x14ac:dyDescent="0.45">
      <c r="B69" s="47"/>
      <c r="C69" s="173"/>
      <c r="D69" s="41" t="s">
        <v>31</v>
      </c>
      <c r="E69" s="38" t="s">
        <v>32</v>
      </c>
      <c r="F69" s="38" t="s">
        <v>33</v>
      </c>
      <c r="G69" s="38" t="s">
        <v>34</v>
      </c>
      <c r="H69" s="40" t="s">
        <v>56</v>
      </c>
      <c r="I69" s="119"/>
    </row>
    <row r="70" spans="2:10" ht="14.25" thickBot="1" x14ac:dyDescent="0.45">
      <c r="B70" s="208" t="s">
        <v>57</v>
      </c>
      <c r="C70" s="209"/>
      <c r="D70" s="210" t="s">
        <v>58</v>
      </c>
      <c r="E70" s="49" t="s">
        <v>59</v>
      </c>
      <c r="F70" s="49" t="s">
        <v>60</v>
      </c>
      <c r="G70" s="49" t="s">
        <v>61</v>
      </c>
      <c r="H70" s="211" t="s">
        <v>62</v>
      </c>
      <c r="I70" s="119"/>
    </row>
    <row r="71" spans="2:10" x14ac:dyDescent="0.4">
      <c r="I71" s="119"/>
    </row>
  </sheetData>
  <mergeCells count="20">
    <mergeCell ref="B4:C5"/>
    <mergeCell ref="D4:E4"/>
    <mergeCell ref="F4:G4"/>
    <mergeCell ref="H4:I4"/>
    <mergeCell ref="B24:C24"/>
    <mergeCell ref="B30:C30"/>
    <mergeCell ref="B31:C32"/>
    <mergeCell ref="B33:B42"/>
    <mergeCell ref="C33:C34"/>
    <mergeCell ref="C35:C36"/>
    <mergeCell ref="C37:C38"/>
    <mergeCell ref="C39:C40"/>
    <mergeCell ref="C41:C42"/>
    <mergeCell ref="B70:C70"/>
    <mergeCell ref="B43:C44"/>
    <mergeCell ref="B52:C52"/>
    <mergeCell ref="B57:C58"/>
    <mergeCell ref="B59:C60"/>
    <mergeCell ref="B61:C62"/>
    <mergeCell ref="B63:C64"/>
  </mergeCells>
  <phoneticPr fontId="1"/>
  <pageMargins left="1.299212598425197" right="0" top="0.55118110236220474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H23</vt:lpstr>
      <vt:lpstr>'H23'!Print_Area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cp:lastPrinted>2022-09-30T02:06:51Z</cp:lastPrinted>
  <dcterms:created xsi:type="dcterms:W3CDTF">2022-09-29T23:38:55Z</dcterms:created>
  <dcterms:modified xsi:type="dcterms:W3CDTF">2022-09-30T02:06:53Z</dcterms:modified>
</cp:coreProperties>
</file>